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usi\Documents\Budget\Fiche financière\"/>
    </mc:Choice>
  </mc:AlternateContent>
  <xr:revisionPtr revIDLastSave="0" documentId="13_ncr:1_{26751E77-BDDA-499C-A8F9-E68835DC4118}" xr6:coauthVersionLast="47" xr6:coauthVersionMax="47" xr10:uidLastSave="{00000000-0000-0000-0000-000000000000}"/>
  <workbookProtection workbookAlgorithmName="SHA-512" workbookHashValue="VFmmHGs9xE6fSkrBAqyTuJsU7YjYo3wALwGrw2SJf0vawMvuoJniRwL4x86FTZHR6KWhtB1yYbb/RdrxuVEz+A==" workbookSaltValue="DXAKO8VBEobNcligHuOi0g==" workbookSpinCount="100000" lockStructure="1"/>
  <bookViews>
    <workbookView xWindow="-110" yWindow="-110" windowWidth="19420" windowHeight="11620" activeTab="1" xr2:uid="{00000000-000D-0000-FFFF-FFFF00000000}"/>
  </bookViews>
  <sheets>
    <sheet name="Formulaire de demande" sheetId="5" r:id="rId1"/>
    <sheet name="Annexe financière " sheetId="1" r:id="rId2"/>
    <sheet name="Saisie SIFAC" sheetId="3" r:id="rId3"/>
  </sheets>
  <definedNames>
    <definedName name="Heures">#REF!</definedName>
    <definedName name="_xlnm.Print_Area" localSheetId="0">'Formulaire de demande'!$A$1:$H$53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9" i="1" l="1"/>
  <c r="I70" i="1"/>
  <c r="I71" i="1"/>
  <c r="I72" i="1"/>
  <c r="I68" i="1"/>
  <c r="P39" i="1"/>
  <c r="P47" i="1"/>
  <c r="O39" i="1"/>
  <c r="O41" i="1"/>
  <c r="O43" i="1"/>
  <c r="O45" i="1"/>
  <c r="O47" i="1"/>
  <c r="E16" i="5"/>
  <c r="E17" i="5"/>
  <c r="E15" i="5"/>
  <c r="E8" i="5"/>
  <c r="E9" i="5"/>
  <c r="E7" i="5"/>
  <c r="E4" i="5"/>
  <c r="E5" i="5"/>
  <c r="E22" i="5"/>
  <c r="E23" i="5"/>
  <c r="E24" i="5"/>
  <c r="E25" i="5"/>
  <c r="E26" i="5"/>
  <c r="E27" i="5"/>
  <c r="E28" i="5"/>
  <c r="E29" i="5"/>
  <c r="E21" i="5"/>
  <c r="J57" i="1"/>
  <c r="N57" i="1" s="1"/>
  <c r="J55" i="1"/>
  <c r="O55" i="1" s="1"/>
  <c r="J53" i="1"/>
  <c r="M53" i="1" s="1"/>
  <c r="J51" i="1"/>
  <c r="M51" i="1" s="1"/>
  <c r="J49" i="1"/>
  <c r="M49" i="1" s="1"/>
  <c r="J47" i="1"/>
  <c r="M47" i="1" s="1"/>
  <c r="J45" i="1"/>
  <c r="M45" i="1" s="1"/>
  <c r="J43" i="1"/>
  <c r="M43" i="1" s="1"/>
  <c r="J41" i="1"/>
  <c r="M41" i="1" s="1"/>
  <c r="J39" i="1"/>
  <c r="M39" i="1" s="1"/>
  <c r="J37" i="1"/>
  <c r="M37" i="1" s="1"/>
  <c r="P49" i="1" l="1"/>
  <c r="N49" i="1"/>
  <c r="N47" i="1"/>
  <c r="N45" i="1"/>
  <c r="N55" i="1"/>
  <c r="N43" i="1"/>
  <c r="Q43" i="1" s="1"/>
  <c r="N41" i="1"/>
  <c r="Q41" i="1" s="1"/>
  <c r="N51" i="1"/>
  <c r="P55" i="1"/>
  <c r="P53" i="1"/>
  <c r="M55" i="1"/>
  <c r="Q55" i="1" s="1"/>
  <c r="N37" i="1"/>
  <c r="O37" i="1"/>
  <c r="O59" i="1" s="1"/>
  <c r="D82" i="1" s="1"/>
  <c r="O53" i="1"/>
  <c r="P45" i="1"/>
  <c r="P51" i="1"/>
  <c r="N53" i="1"/>
  <c r="P57" i="1"/>
  <c r="M57" i="1"/>
  <c r="Q39" i="1"/>
  <c r="N39" i="1"/>
  <c r="O57" i="1"/>
  <c r="Q47" i="1"/>
  <c r="P37" i="1"/>
  <c r="P59" i="1" s="1"/>
  <c r="E82" i="1" s="1"/>
  <c r="O51" i="1"/>
  <c r="P43" i="1"/>
  <c r="O49" i="1"/>
  <c r="Q49" i="1" s="1"/>
  <c r="P41" i="1"/>
  <c r="Q37" i="1" l="1"/>
  <c r="Q53" i="1"/>
  <c r="Q45" i="1"/>
  <c r="Q57" i="1"/>
  <c r="M59" i="1"/>
  <c r="B63" i="1" s="1"/>
  <c r="N59" i="1"/>
  <c r="C82" i="1" s="1"/>
  <c r="Q51" i="1"/>
  <c r="Q59" i="1" s="1"/>
  <c r="B82" i="1"/>
  <c r="D7" i="1" l="1"/>
  <c r="H6" i="5"/>
  <c r="I25" i="3" l="1"/>
  <c r="I33" i="3"/>
  <c r="G33" i="3"/>
  <c r="F33" i="3"/>
  <c r="F25" i="3"/>
  <c r="I16" i="3"/>
  <c r="I8" i="3"/>
  <c r="F8" i="3"/>
  <c r="F31" i="3"/>
  <c r="F30" i="3"/>
  <c r="F23" i="3"/>
  <c r="F22" i="3"/>
  <c r="F14" i="3"/>
  <c r="F13" i="3"/>
  <c r="F6" i="3"/>
  <c r="F5" i="3"/>
  <c r="E44" i="5"/>
  <c r="F16" i="3" l="1"/>
  <c r="H73" i="1" l="1"/>
  <c r="G73" i="1"/>
  <c r="F73" i="1"/>
  <c r="E73" i="1"/>
  <c r="I73" i="1" l="1"/>
  <c r="B36" i="5"/>
  <c r="B83" i="1"/>
  <c r="B84" i="1" s="1"/>
  <c r="C36" i="5"/>
  <c r="C83" i="1"/>
  <c r="C84" i="1" s="1"/>
  <c r="D83" i="1"/>
  <c r="G23" i="3" s="1"/>
  <c r="D36" i="5"/>
  <c r="D84" i="1"/>
  <c r="E83" i="1"/>
  <c r="E84" i="1" s="1"/>
  <c r="E36" i="5"/>
  <c r="B77" i="1"/>
  <c r="B35" i="5"/>
  <c r="C35" i="5"/>
  <c r="G22" i="3"/>
  <c r="D35" i="5"/>
  <c r="G30" i="3"/>
  <c r="E35" i="5"/>
  <c r="B86" i="1" l="1"/>
  <c r="B88" i="1" s="1"/>
  <c r="B37" i="5"/>
  <c r="F36" i="5"/>
  <c r="G5" i="3"/>
  <c r="E86" i="1"/>
  <c r="E39" i="5" s="1"/>
  <c r="F82" i="1"/>
  <c r="F35" i="5" s="1"/>
  <c r="G31" i="3"/>
  <c r="D86" i="1"/>
  <c r="D88" i="1" s="1"/>
  <c r="D37" i="5"/>
  <c r="G13" i="3"/>
  <c r="G14" i="3"/>
  <c r="G6" i="3"/>
  <c r="F83" i="1" l="1"/>
  <c r="F84" i="1" s="1"/>
  <c r="F86" i="1" s="1"/>
  <c r="F39" i="5" s="1"/>
  <c r="F37" i="5"/>
  <c r="E46" i="5" s="1"/>
  <c r="E37" i="5"/>
  <c r="E40" i="5" s="1"/>
  <c r="E88" i="1"/>
  <c r="G25" i="3"/>
  <c r="D39" i="5"/>
  <c r="D40" i="5" s="1"/>
  <c r="C37" i="5"/>
  <c r="C86" i="1"/>
  <c r="C88" i="1" s="1"/>
  <c r="F40" i="5" l="1"/>
  <c r="F88" i="1"/>
  <c r="G16" i="3"/>
  <c r="C39" i="5"/>
  <c r="C40" i="5" s="1"/>
  <c r="G8" i="3"/>
  <c r="B39" i="5"/>
  <c r="B40" i="5" s="1"/>
  <c r="E10" i="5"/>
  <c r="E11" i="5"/>
  <c r="E12" i="5"/>
  <c r="E45" i="5" l="1"/>
  <c r="H12" i="5"/>
  <c r="I5" i="3" s="1"/>
  <c r="I14" i="3" l="1"/>
  <c r="I22" i="3"/>
  <c r="I30" i="3"/>
  <c r="I6" i="3"/>
  <c r="I13" i="3"/>
  <c r="I31" i="3"/>
  <c r="I23" i="3"/>
  <c r="C30" i="3"/>
  <c r="C13" i="3"/>
  <c r="C14" i="3"/>
  <c r="C5" i="3"/>
  <c r="C22" i="3"/>
  <c r="C23" i="3"/>
  <c r="C6" i="3"/>
  <c r="C31" i="3"/>
  <c r="E1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BUSI Eleonora</author>
  </authors>
  <commentList>
    <comment ref="B61" authorId="0" shapeId="0" xr:uid="{00000000-0006-0000-0100-000001000000}">
      <text>
        <r>
          <rPr>
            <b/>
            <sz val="9"/>
            <color indexed="81"/>
            <rFont val="Tahoma"/>
            <family val="2"/>
          </rPr>
          <t>Préciser le montant global</t>
        </r>
        <r>
          <rPr>
            <sz val="9"/>
            <color indexed="81"/>
            <rFont val="Tahoma"/>
            <family val="2"/>
          </rPr>
          <t xml:space="preserve">
</t>
        </r>
      </text>
    </comment>
    <comment ref="B75" authorId="0" shapeId="0" xr:uid="{00000000-0006-0000-0100-000002000000}">
      <text>
        <r>
          <rPr>
            <b/>
            <sz val="9"/>
            <color indexed="81"/>
            <rFont val="Tahoma"/>
            <family val="2"/>
          </rPr>
          <t>Préciser le montant global</t>
        </r>
        <r>
          <rPr>
            <sz val="9"/>
            <color indexed="81"/>
            <rFont val="Tahoma"/>
            <family val="2"/>
          </rPr>
          <t xml:space="preserve">
</t>
        </r>
      </text>
    </comment>
  </commentList>
</comments>
</file>

<file path=xl/sharedStrings.xml><?xml version="1.0" encoding="utf-8"?>
<sst xmlns="http://schemas.openxmlformats.org/spreadsheetml/2006/main" count="222" uniqueCount="107">
  <si>
    <t xml:space="preserve">Total </t>
  </si>
  <si>
    <t>Nature de la dépense</t>
  </si>
  <si>
    <t>Axe</t>
  </si>
  <si>
    <t>Action</t>
  </si>
  <si>
    <t xml:space="preserve">Nom du projet </t>
  </si>
  <si>
    <t xml:space="preserve">Répartition du coût </t>
  </si>
  <si>
    <t>Masse salariale</t>
  </si>
  <si>
    <t>Fonctionnement</t>
  </si>
  <si>
    <t>DETAIL DES DEPENSES</t>
  </si>
  <si>
    <r>
      <t xml:space="preserve">SYNTHESE DE LA DEMANDE BUDGETAIRE </t>
    </r>
    <r>
      <rPr>
        <sz val="14"/>
        <color theme="1"/>
        <rFont val="Calibri"/>
        <family val="2"/>
        <scheme val="minor"/>
      </rPr>
      <t>(remplissage automatique)</t>
    </r>
  </si>
  <si>
    <r>
      <rPr>
        <b/>
        <sz val="12"/>
        <color theme="8" tint="-0.249977111117893"/>
        <rFont val="Calibri"/>
        <family val="2"/>
        <scheme val="minor"/>
      </rPr>
      <t xml:space="preserve">   </t>
    </r>
    <r>
      <rPr>
        <b/>
        <u/>
        <sz val="12"/>
        <color theme="8" tint="-0.249977111117893"/>
        <rFont val="Calibri"/>
        <family val="2"/>
        <scheme val="minor"/>
      </rPr>
      <t>MASSE SALARIALE :</t>
    </r>
  </si>
  <si>
    <r>
      <rPr>
        <b/>
        <sz val="12"/>
        <color theme="8" tint="-0.249977111117893"/>
        <rFont val="Calibri"/>
        <family val="2"/>
        <scheme val="minor"/>
      </rPr>
      <t xml:space="preserve">   </t>
    </r>
    <r>
      <rPr>
        <b/>
        <u/>
        <sz val="12"/>
        <color theme="8" tint="-0.249977111117893"/>
        <rFont val="Calibri"/>
        <family val="2"/>
        <scheme val="minor"/>
      </rPr>
      <t>FONCTIONNEMENT :</t>
    </r>
  </si>
  <si>
    <t xml:space="preserve">TOTAL </t>
  </si>
  <si>
    <t>Saisie 2025</t>
  </si>
  <si>
    <t>Saisie 2026</t>
  </si>
  <si>
    <t>NA</t>
  </si>
  <si>
    <t>Fonds</t>
  </si>
  <si>
    <t>CF</t>
  </si>
  <si>
    <t>CB</t>
  </si>
  <si>
    <t xml:space="preserve">DF </t>
  </si>
  <si>
    <t>PFI</t>
  </si>
  <si>
    <t>Montant</t>
  </si>
  <si>
    <t>CDI</t>
  </si>
  <si>
    <t xml:space="preserve">Texte </t>
  </si>
  <si>
    <t>Référence centre financier</t>
  </si>
  <si>
    <t xml:space="preserve">Référence centre de coût </t>
  </si>
  <si>
    <t>D115</t>
  </si>
  <si>
    <t>FF</t>
  </si>
  <si>
    <t>PF_REM</t>
  </si>
  <si>
    <t>Saisie 2027</t>
  </si>
  <si>
    <t>Saisie 2028</t>
  </si>
  <si>
    <t>Responsable(s) de l’action – coordinateur de l’action</t>
  </si>
  <si>
    <t>Nom et Prénom</t>
  </si>
  <si>
    <t>Structure</t>
  </si>
  <si>
    <t>Email</t>
  </si>
  <si>
    <t>Coordonnées téléphoniques</t>
  </si>
  <si>
    <t>Service gestionnaire</t>
  </si>
  <si>
    <t>Période couverte par la dotation (date de début/date de fin)</t>
  </si>
  <si>
    <t xml:space="preserve">I/ Portage de l’action </t>
  </si>
  <si>
    <t>SFRI</t>
  </si>
  <si>
    <t>U90_64B</t>
  </si>
  <si>
    <t>III/ Décision d’attribution</t>
  </si>
  <si>
    <t>PFI à abonder</t>
  </si>
  <si>
    <t xml:space="preserve">Date : </t>
  </si>
  <si>
    <t>Visa de la Présidente :</t>
  </si>
  <si>
    <t>Financement</t>
  </si>
  <si>
    <t>Libéllé eotp</t>
  </si>
  <si>
    <t>Annexe financière (hors frais de gestion)</t>
  </si>
  <si>
    <t xml:space="preserve">Total dépenses (remplissage automatique depuis l'annexe financière )  </t>
  </si>
  <si>
    <t>Centre financier</t>
  </si>
  <si>
    <t xml:space="preserve">Pour les demandes récurrentes </t>
  </si>
  <si>
    <t xml:space="preserve">N° référence eOTP SIFAC </t>
  </si>
  <si>
    <t xml:space="preserve">Référence notification </t>
  </si>
  <si>
    <t>Total</t>
  </si>
  <si>
    <t>Date de début du projet</t>
  </si>
  <si>
    <t>Date de fin du projet</t>
  </si>
  <si>
    <t xml:space="preserve">Total avec frais de gestion </t>
  </si>
  <si>
    <t>Montant à installer (hors frais de gestion)</t>
  </si>
  <si>
    <t xml:space="preserve">II/ Répartition budgétaire de la demande par enveloppe et par année </t>
  </si>
  <si>
    <t xml:space="preserve">Total hors frais de gestion </t>
  </si>
  <si>
    <t>Frais de gestion</t>
  </si>
  <si>
    <t>Total dont frais de gestion</t>
  </si>
  <si>
    <t xml:space="preserve">FRAIS DE GESTION </t>
  </si>
  <si>
    <t xml:space="preserve">Référence (renseigné par la DBF)  : </t>
  </si>
  <si>
    <t xml:space="preserve">Numéro convention </t>
  </si>
  <si>
    <t>Development of new teaching units at the Masters level - disciplinary</t>
  </si>
  <si>
    <t>Contribution to NROs involvement in teaching - 300 / 500</t>
  </si>
  <si>
    <t>Lab internships for M1-M2 students</t>
  </si>
  <si>
    <t>Conception of Masters' tracks - interfaces</t>
  </si>
  <si>
    <t>Development of new teaching units at the Masters level - interfaces</t>
  </si>
  <si>
    <t>Development of transversal units at the PhD level</t>
  </si>
  <si>
    <t>Teachings units Ethics &amp; scientific integrity / Data literacy</t>
  </si>
  <si>
    <t>Alumni involvement in teaching</t>
  </si>
  <si>
    <t>Incoming mobility fellowships at the Master's level</t>
  </si>
  <si>
    <t>Coaching to academic staff for teaching in English</t>
  </si>
  <si>
    <t>International student recruitment initiatives</t>
  </si>
  <si>
    <r>
      <t>Masse salariale</t>
    </r>
    <r>
      <rPr>
        <b/>
        <sz val="12"/>
        <color rgb="FF3F6797"/>
        <rFont val="Calibri"/>
        <family val="2"/>
        <scheme val="minor"/>
      </rPr>
      <t xml:space="preserve"> </t>
    </r>
  </si>
  <si>
    <t>Numéro de la convention</t>
  </si>
  <si>
    <t>Nom de l'établissement</t>
  </si>
  <si>
    <t>Financement ANR</t>
  </si>
  <si>
    <t>Total masse salariale engagée en  2025</t>
  </si>
  <si>
    <t>Vacations</t>
  </si>
  <si>
    <t>Heures complémentaires</t>
  </si>
  <si>
    <t>Type d'heures</t>
  </si>
  <si>
    <t>Coût horaire</t>
  </si>
  <si>
    <t>Total fonctionnement engagée en  2025</t>
  </si>
  <si>
    <t>Type de cours</t>
  </si>
  <si>
    <t>CM</t>
  </si>
  <si>
    <t>TD</t>
  </si>
  <si>
    <t>PORTAGE DU PROJET</t>
  </si>
  <si>
    <t>Acronyme du projet</t>
  </si>
  <si>
    <t>Nom du projet soumis</t>
  </si>
  <si>
    <t>Etablissement</t>
  </si>
  <si>
    <t>Faculté</t>
  </si>
  <si>
    <t xml:space="preserve">Date de fin du projet </t>
  </si>
  <si>
    <t>Nombre d'heures 2025</t>
  </si>
  <si>
    <t>Nombre d'heures 2026</t>
  </si>
  <si>
    <t>Nombre d'heures 2027</t>
  </si>
  <si>
    <t>Nombre d'heures 2028</t>
  </si>
  <si>
    <t>Summer schools (10k€ max/summer school for 2 summer schools to the maximum)</t>
  </si>
  <si>
    <t>Transversal summer schools of the Doctoral College (10k€ max/summer school for 2 summer schools to the maximum)</t>
  </si>
  <si>
    <t>T25JFRL110</t>
  </si>
  <si>
    <t>T25JFRL120</t>
  </si>
  <si>
    <t>T25JFRL130</t>
  </si>
  <si>
    <t>T25JFRL140</t>
  </si>
  <si>
    <t>DETAIL DU PROJET</t>
  </si>
  <si>
    <t xml:space="preserve">Les demandes de financement en fonctionnement pour les écoles d’été sont plafonnées à deux écoles d’été (qu’il s’agisse d’écoles d’été doctorales et /ou d’écoles d’été en master) d’un montant maximal de 10 000 euros par école d’été. En outre, dans la mesure où les écoles d’été ont pour but d’initier de nouveaux partenariats ou de nouvelles formations et que le projet REAL@SU prendra fin en juin 2029, l’année 2025 est la dernière année pendant laquelle il sera possible de demander des financements pour des écoles d’été et celles-ci devront se tenir au plus tard en 2026 ou 2027.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</si>
</sst>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_-;\-* #,##0_-;_-* &quot;-&quot;??_-;_-@_-"/>
    <numFmt numFmtId="165" formatCode="#,##0_ ;\-#,##0\ "/>
    <numFmt numFmtId="166" formatCode="#,##0.00\ &quot;€&quot;"/>
    <numFmt numFmtId="167" formatCode="#,##0.00\ _€"/>
    <numFmt numFmtId="168" formatCode="[$-40C]d\ mmmm\ yyyy;@"/>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u/>
      <sz val="20"/>
      <color theme="1"/>
      <name val="Calibri"/>
      <family val="2"/>
      <scheme val="minor"/>
    </font>
    <font>
      <b/>
      <sz val="14"/>
      <color theme="1"/>
      <name val="Calibri"/>
      <family val="2"/>
      <scheme val="minor"/>
    </font>
    <font>
      <b/>
      <u/>
      <sz val="12"/>
      <color theme="8" tint="-0.249977111117893"/>
      <name val="Calibri"/>
      <family val="2"/>
      <scheme val="minor"/>
    </font>
    <font>
      <b/>
      <sz val="12"/>
      <color theme="8" tint="-0.249977111117893"/>
      <name val="Calibri"/>
      <family val="2"/>
      <scheme val="minor"/>
    </font>
    <font>
      <b/>
      <sz val="16"/>
      <color theme="1"/>
      <name val="Calibri"/>
      <family val="2"/>
      <scheme val="minor"/>
    </font>
    <font>
      <b/>
      <sz val="11"/>
      <name val="Calibri"/>
      <family val="2"/>
      <scheme val="minor"/>
    </font>
    <font>
      <sz val="11"/>
      <color theme="1"/>
      <name val="Times New Roman"/>
      <family val="1"/>
    </font>
    <font>
      <b/>
      <u/>
      <sz val="12"/>
      <color theme="1" tint="0.14999847407452621"/>
      <name val="Times New Roman"/>
      <family val="1"/>
    </font>
    <font>
      <b/>
      <sz val="12"/>
      <color theme="1"/>
      <name val="Calibri"/>
      <family val="2"/>
      <scheme val="minor"/>
    </font>
    <font>
      <sz val="12"/>
      <color theme="0"/>
      <name val="Calibri"/>
      <family val="2"/>
      <scheme val="minor"/>
    </font>
    <font>
      <u/>
      <sz val="11"/>
      <color theme="10"/>
      <name val="Calibri"/>
      <family val="2"/>
      <scheme val="minor"/>
    </font>
    <font>
      <b/>
      <sz val="12"/>
      <color theme="0"/>
      <name val="Calibri"/>
      <family val="2"/>
      <scheme val="minor"/>
    </font>
    <font>
      <sz val="9"/>
      <color theme="1"/>
      <name val="Times New Roman"/>
      <family val="1"/>
    </font>
    <font>
      <sz val="9"/>
      <color indexed="81"/>
      <name val="Tahoma"/>
      <family val="2"/>
    </font>
    <font>
      <b/>
      <sz val="9"/>
      <color indexed="81"/>
      <name val="Tahoma"/>
      <family val="2"/>
    </font>
    <font>
      <sz val="10"/>
      <color theme="1"/>
      <name val="Arial"/>
      <family val="2"/>
    </font>
    <font>
      <b/>
      <u/>
      <sz val="12"/>
      <color rgb="FFFF0000"/>
      <name val="Calibri"/>
      <family val="2"/>
      <scheme val="minor"/>
    </font>
    <font>
      <b/>
      <sz val="11"/>
      <color theme="0"/>
      <name val="Calibri"/>
      <family val="2"/>
      <scheme val="minor"/>
    </font>
    <font>
      <sz val="11"/>
      <color theme="0"/>
      <name val="Calibri"/>
      <family val="2"/>
      <scheme val="minor"/>
    </font>
    <font>
      <sz val="11"/>
      <name val="Calibri"/>
      <family val="2"/>
      <scheme val="minor"/>
    </font>
    <font>
      <b/>
      <u/>
      <sz val="12"/>
      <color theme="1" tint="0.14999847407452621"/>
      <name val="Calibri"/>
      <family val="2"/>
      <scheme val="minor"/>
    </font>
    <font>
      <b/>
      <sz val="12"/>
      <color rgb="FF3F6797"/>
      <name val="Calibri"/>
      <family val="2"/>
      <scheme val="minor"/>
    </font>
    <font>
      <sz val="12"/>
      <color rgb="FF3F6797"/>
      <name val="Calibri"/>
      <family val="2"/>
      <scheme val="minor"/>
    </font>
    <font>
      <sz val="10"/>
      <name val="Arial"/>
      <family val="2"/>
    </font>
    <font>
      <sz val="8"/>
      <name val="Calibri"/>
      <family val="2"/>
      <scheme val="minor"/>
    </font>
    <font>
      <b/>
      <sz val="11"/>
      <color rgb="FFFF0000"/>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8"/>
      </patternFill>
    </fill>
    <fill>
      <patternFill patternType="solid">
        <fgColor theme="0"/>
        <bgColor indexed="64"/>
      </patternFill>
    </fill>
    <fill>
      <patternFill patternType="solid">
        <fgColor theme="4" tint="0.39997558519241921"/>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13" fillId="8" borderId="0" applyNumberFormat="0" applyBorder="0" applyAlignment="0" applyProtection="0"/>
    <xf numFmtId="0" fontId="14" fillId="0" borderId="0" applyNumberFormat="0" applyFill="0" applyBorder="0" applyAlignment="0" applyProtection="0"/>
  </cellStyleXfs>
  <cellXfs count="153">
    <xf numFmtId="0" fontId="0" fillId="0" borderId="0" xfId="0"/>
    <xf numFmtId="0" fontId="0" fillId="0" borderId="1" xfId="0" applyBorder="1"/>
    <xf numFmtId="43" fontId="0" fillId="0" borderId="1" xfId="1" applyFont="1" applyBorder="1"/>
    <xf numFmtId="0" fontId="0" fillId="0" borderId="0" xfId="0" applyBorder="1"/>
    <xf numFmtId="164" fontId="0" fillId="0" borderId="1" xfId="1" applyNumberFormat="1" applyFont="1" applyBorder="1"/>
    <xf numFmtId="0" fontId="0" fillId="2" borderId="0" xfId="0" applyFill="1"/>
    <xf numFmtId="43" fontId="0" fillId="0" borderId="0" xfId="1" applyFont="1"/>
    <xf numFmtId="0" fontId="8" fillId="2" borderId="0" xfId="0" applyFont="1" applyFill="1"/>
    <xf numFmtId="0" fontId="0" fillId="5" borderId="1" xfId="0" applyFill="1" applyBorder="1"/>
    <xf numFmtId="0" fontId="10" fillId="0" borderId="0" xfId="0" applyFont="1"/>
    <xf numFmtId="0" fontId="10" fillId="0" borderId="0" xfId="0" applyFont="1" applyAlignment="1">
      <alignment horizontal="center"/>
    </xf>
    <xf numFmtId="0" fontId="11" fillId="0" borderId="0" xfId="0" applyFont="1" applyAlignment="1">
      <alignment vertical="center" wrapText="1"/>
    </xf>
    <xf numFmtId="43" fontId="0" fillId="5" borderId="1" xfId="1" applyFont="1" applyFill="1" applyBorder="1"/>
    <xf numFmtId="43" fontId="0" fillId="0" borderId="0" xfId="1" applyFont="1" applyBorder="1"/>
    <xf numFmtId="164" fontId="0" fillId="0" borderId="1" xfId="1" applyNumberFormat="1" applyFont="1" applyBorder="1" applyAlignment="1">
      <alignment horizontal="center"/>
    </xf>
    <xf numFmtId="0" fontId="16" fillId="0" borderId="0" xfId="0" applyFont="1" applyAlignment="1">
      <alignment horizontal="right"/>
    </xf>
    <xf numFmtId="0" fontId="0" fillId="0" borderId="0" xfId="0" applyFont="1"/>
    <xf numFmtId="0" fontId="22" fillId="0" borderId="0" xfId="0" applyFont="1" applyBorder="1" applyAlignment="1"/>
    <xf numFmtId="0" fontId="22" fillId="9" borderId="0" xfId="0" applyFont="1" applyFill="1"/>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xf numFmtId="0" fontId="0" fillId="0" borderId="0" xfId="0" applyFont="1" applyAlignment="1">
      <alignment horizontal="center"/>
    </xf>
    <xf numFmtId="0" fontId="24" fillId="0" borderId="0" xfId="0" applyFont="1" applyAlignment="1">
      <alignment vertical="center"/>
    </xf>
    <xf numFmtId="0" fontId="24" fillId="0" borderId="0" xfId="0" applyFont="1" applyAlignment="1">
      <alignment vertical="center" wrapText="1"/>
    </xf>
    <xf numFmtId="0" fontId="0" fillId="7" borderId="1" xfId="0" applyFont="1" applyFill="1" applyBorder="1"/>
    <xf numFmtId="0" fontId="2" fillId="7" borderId="1" xfId="0" applyFont="1" applyFill="1" applyBorder="1" applyAlignment="1">
      <alignment horizontal="center"/>
    </xf>
    <xf numFmtId="0" fontId="23" fillId="0" borderId="1" xfId="0" applyFont="1" applyFill="1" applyBorder="1" applyAlignment="1">
      <alignment vertical="center" wrapText="1"/>
    </xf>
    <xf numFmtId="164" fontId="23" fillId="0" borderId="1" xfId="1" applyNumberFormat="1" applyFont="1" applyFill="1" applyBorder="1" applyAlignment="1">
      <alignment vertical="center" wrapText="1"/>
    </xf>
    <xf numFmtId="164" fontId="0" fillId="0" borderId="1" xfId="1" applyNumberFormat="1" applyFont="1" applyFill="1" applyBorder="1"/>
    <xf numFmtId="0" fontId="9" fillId="7" borderId="1" xfId="0" applyFont="1" applyFill="1" applyBorder="1" applyAlignment="1">
      <alignment horizontal="left" vertical="center" wrapText="1"/>
    </xf>
    <xf numFmtId="164" fontId="2" fillId="7" borderId="1" xfId="1" applyNumberFormat="1" applyFont="1" applyFill="1" applyBorder="1"/>
    <xf numFmtId="0" fontId="0" fillId="0" borderId="1" xfId="0" applyFont="1" applyBorder="1"/>
    <xf numFmtId="0" fontId="21" fillId="6" borderId="1" xfId="0" applyFont="1" applyFill="1" applyBorder="1" applyAlignment="1">
      <alignment wrapText="1"/>
    </xf>
    <xf numFmtId="164" fontId="21" fillId="6" borderId="1" xfId="1" applyNumberFormat="1" applyFont="1" applyFill="1" applyBorder="1" applyAlignment="1">
      <alignment vertical="center"/>
    </xf>
    <xf numFmtId="0" fontId="4" fillId="0" borderId="0" xfId="0" applyFont="1" applyAlignment="1" applyProtection="1"/>
    <xf numFmtId="0" fontId="0" fillId="0" borderId="0" xfId="0" applyProtection="1"/>
    <xf numFmtId="0" fontId="4" fillId="0" borderId="0" xfId="0" applyFont="1" applyAlignment="1" applyProtection="1">
      <alignment horizontal="left"/>
    </xf>
    <xf numFmtId="0" fontId="5" fillId="2" borderId="0" xfId="0" applyFont="1" applyFill="1" applyProtection="1"/>
    <xf numFmtId="0" fontId="0" fillId="2" borderId="0" xfId="0" applyFill="1" applyProtection="1"/>
    <xf numFmtId="0" fontId="0" fillId="0" borderId="0" xfId="0" applyAlignment="1" applyProtection="1">
      <alignment horizontal="left"/>
    </xf>
    <xf numFmtId="0" fontId="0" fillId="0" borderId="0" xfId="0" applyAlignment="1" applyProtection="1">
      <alignment horizontal="center"/>
    </xf>
    <xf numFmtId="14" fontId="0" fillId="0" borderId="0" xfId="0" applyNumberFormat="1" applyProtection="1"/>
    <xf numFmtId="0" fontId="6" fillId="0" borderId="0" xfId="0" applyFont="1" applyProtection="1"/>
    <xf numFmtId="0" fontId="20" fillId="0" borderId="0" xfId="0" applyFont="1" applyProtection="1"/>
    <xf numFmtId="0" fontId="2" fillId="4" borderId="1" xfId="0" applyFont="1" applyFill="1" applyBorder="1" applyAlignment="1" applyProtection="1">
      <alignment horizontal="center" vertical="center" wrapText="1"/>
    </xf>
    <xf numFmtId="0" fontId="0" fillId="0" borderId="0" xfId="0" applyAlignment="1" applyProtection="1">
      <alignment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0" fillId="0" borderId="1" xfId="0" applyBorder="1" applyAlignment="1" applyProtection="1">
      <alignment horizontal="center" wrapText="1"/>
    </xf>
    <xf numFmtId="166" fontId="0" fillId="0" borderId="1" xfId="0" applyNumberFormat="1" applyBorder="1" applyProtection="1"/>
    <xf numFmtId="164" fontId="0" fillId="0" borderId="0" xfId="1" applyNumberFormat="1" applyFont="1" applyProtection="1"/>
    <xf numFmtId="1" fontId="0" fillId="0" borderId="0" xfId="0" applyNumberFormat="1" applyAlignment="1" applyProtection="1">
      <alignment horizontal="center"/>
    </xf>
    <xf numFmtId="167" fontId="2" fillId="3" borderId="1" xfId="0" applyNumberFormat="1" applyFont="1" applyFill="1" applyBorder="1" applyAlignment="1" applyProtection="1"/>
    <xf numFmtId="167" fontId="2" fillId="5" borderId="1" xfId="1" applyNumberFormat="1" applyFont="1" applyFill="1" applyBorder="1" applyAlignment="1" applyProtection="1"/>
    <xf numFmtId="0" fontId="19" fillId="9" borderId="0" xfId="0" applyFont="1" applyFill="1" applyBorder="1" applyAlignment="1" applyProtection="1">
      <alignment vertical="center" wrapText="1"/>
    </xf>
    <xf numFmtId="0" fontId="27" fillId="0" borderId="1" xfId="0" applyFont="1" applyBorder="1" applyAlignment="1" applyProtection="1">
      <alignment vertical="center" wrapText="1"/>
    </xf>
    <xf numFmtId="0" fontId="2" fillId="0" borderId="0" xfId="0" applyFont="1" applyAlignment="1" applyProtection="1">
      <alignment horizontal="center" vertical="center" wrapText="1"/>
    </xf>
    <xf numFmtId="0" fontId="23" fillId="0" borderId="0" xfId="0" applyFont="1" applyProtection="1"/>
    <xf numFmtId="0" fontId="9" fillId="0" borderId="1" xfId="0" applyFont="1" applyBorder="1" applyAlignment="1" applyProtection="1">
      <alignment horizontal="center" vertical="center" wrapText="1"/>
    </xf>
    <xf numFmtId="166" fontId="9" fillId="0" borderId="1" xfId="0" applyNumberFormat="1" applyFont="1" applyBorder="1" applyProtection="1"/>
    <xf numFmtId="44" fontId="14" fillId="0" borderId="0" xfId="3" quotePrefix="1" applyNumberFormat="1" applyProtection="1"/>
    <xf numFmtId="0" fontId="2" fillId="4" borderId="1" xfId="0" applyFont="1" applyFill="1" applyBorder="1" applyAlignment="1" applyProtection="1">
      <alignment vertical="center"/>
    </xf>
    <xf numFmtId="0" fontId="2" fillId="4" borderId="1" xfId="0" applyFont="1" applyFill="1" applyBorder="1" applyAlignment="1" applyProtection="1">
      <alignment horizontal="center" vertical="center"/>
    </xf>
    <xf numFmtId="0" fontId="0" fillId="0" borderId="0" xfId="0" applyAlignment="1" applyProtection="1">
      <alignment vertical="center"/>
    </xf>
    <xf numFmtId="0" fontId="19" fillId="0" borderId="10" xfId="0" applyFont="1" applyBorder="1" applyAlignment="1" applyProtection="1">
      <alignment horizontal="center" vertical="center"/>
    </xf>
    <xf numFmtId="0" fontId="19" fillId="0" borderId="6" xfId="0" applyFont="1" applyBorder="1" applyAlignment="1" applyProtection="1">
      <alignment vertical="center" wrapText="1"/>
    </xf>
    <xf numFmtId="164" fontId="2" fillId="0" borderId="1" xfId="1" applyNumberFormat="1" applyFont="1" applyBorder="1" applyAlignment="1" applyProtection="1">
      <alignment horizontal="center"/>
    </xf>
    <xf numFmtId="0" fontId="19" fillId="0" borderId="9" xfId="0" applyFont="1" applyBorder="1" applyAlignment="1" applyProtection="1">
      <alignment horizontal="center" vertical="center"/>
    </xf>
    <xf numFmtId="0" fontId="19" fillId="0" borderId="1" xfId="0" applyFont="1" applyBorder="1" applyAlignment="1" applyProtection="1">
      <alignment vertical="center" wrapText="1"/>
    </xf>
    <xf numFmtId="164" fontId="2" fillId="4" borderId="1" xfId="1" applyNumberFormat="1" applyFont="1" applyFill="1" applyBorder="1" applyProtection="1"/>
    <xf numFmtId="164" fontId="2" fillId="4" borderId="1" xfId="1" applyNumberFormat="1" applyFont="1" applyFill="1" applyBorder="1" applyAlignment="1" applyProtection="1">
      <alignment horizontal="center"/>
    </xf>
    <xf numFmtId="0" fontId="0" fillId="0" borderId="0" xfId="0" applyBorder="1" applyProtection="1"/>
    <xf numFmtId="43" fontId="2" fillId="0" borderId="0" xfId="1" applyFont="1" applyBorder="1" applyAlignment="1" applyProtection="1">
      <alignment horizontal="center"/>
    </xf>
    <xf numFmtId="1" fontId="2" fillId="0" borderId="1" xfId="1" applyNumberFormat="1" applyFont="1" applyBorder="1" applyAlignment="1" applyProtection="1">
      <alignment horizontal="center"/>
    </xf>
    <xf numFmtId="0" fontId="0" fillId="0" borderId="1" xfId="0" applyBorder="1" applyAlignment="1" applyProtection="1">
      <alignment vertical="center"/>
    </xf>
    <xf numFmtId="164" fontId="0" fillId="0" borderId="1" xfId="1" applyNumberFormat="1" applyFont="1" applyBorder="1" applyAlignment="1" applyProtection="1">
      <alignment vertical="center"/>
    </xf>
    <xf numFmtId="164" fontId="0" fillId="4" borderId="1" xfId="1" applyNumberFormat="1" applyFont="1" applyFill="1" applyBorder="1" applyAlignment="1" applyProtection="1">
      <alignment vertical="center"/>
    </xf>
    <xf numFmtId="0" fontId="0" fillId="4" borderId="1" xfId="0" applyFill="1" applyBorder="1" applyAlignment="1" applyProtection="1">
      <alignment vertical="center" wrapText="1"/>
    </xf>
    <xf numFmtId="164" fontId="12" fillId="4" borderId="1" xfId="1" applyNumberFormat="1" applyFont="1" applyFill="1" applyBorder="1" applyAlignment="1" applyProtection="1">
      <alignment vertical="center"/>
    </xf>
    <xf numFmtId="164" fontId="2" fillId="2" borderId="1" xfId="0" applyNumberFormat="1" applyFont="1" applyFill="1" applyBorder="1" applyAlignment="1" applyProtection="1">
      <alignment horizontal="left" vertical="center" wrapText="1"/>
    </xf>
    <xf numFmtId="164" fontId="0" fillId="2" borderId="1" xfId="1" applyNumberFormat="1" applyFont="1" applyFill="1" applyBorder="1" applyAlignment="1" applyProtection="1">
      <alignment vertical="center"/>
    </xf>
    <xf numFmtId="164" fontId="15" fillId="10" borderId="1" xfId="1" applyNumberFormat="1" applyFont="1" applyFill="1" applyBorder="1" applyAlignment="1" applyProtection="1">
      <alignment vertical="center"/>
    </xf>
    <xf numFmtId="0" fontId="2" fillId="0" borderId="1" xfId="0" applyFont="1" applyBorder="1" applyAlignment="1" applyProtection="1">
      <alignment vertical="center" wrapText="1"/>
    </xf>
    <xf numFmtId="164" fontId="2" fillId="0" borderId="1" xfId="1" applyNumberFormat="1" applyFont="1" applyBorder="1" applyAlignment="1" applyProtection="1">
      <alignment vertical="center"/>
    </xf>
    <xf numFmtId="164" fontId="12" fillId="11" borderId="1" xfId="1" applyNumberFormat="1" applyFont="1" applyFill="1" applyBorder="1" applyAlignment="1" applyProtection="1">
      <alignment vertical="center"/>
    </xf>
    <xf numFmtId="1" fontId="0" fillId="0" borderId="1" xfId="0" applyNumberFormat="1" applyBorder="1" applyProtection="1">
      <protection locked="0"/>
    </xf>
    <xf numFmtId="164" fontId="0" fillId="0" borderId="1" xfId="1" applyNumberFormat="1" applyFont="1" applyBorder="1" applyProtection="1">
      <protection locked="0"/>
    </xf>
    <xf numFmtId="166" fontId="9" fillId="0" borderId="1" xfId="0" applyNumberFormat="1" applyFont="1" applyBorder="1" applyAlignment="1" applyProtection="1">
      <alignment horizontal="center" vertical="center" wrapText="1"/>
      <protection locked="0"/>
    </xf>
    <xf numFmtId="0" fontId="19" fillId="0" borderId="10" xfId="0" applyFont="1" applyBorder="1" applyAlignment="1" applyProtection="1">
      <alignment horizontal="center" vertical="center"/>
    </xf>
    <xf numFmtId="164" fontId="23" fillId="3" borderId="1" xfId="1" applyNumberFormat="1" applyFont="1" applyFill="1" applyBorder="1" applyProtection="1"/>
    <xf numFmtId="164" fontId="0" fillId="0" borderId="1" xfId="1" applyNumberFormat="1" applyFont="1" applyBorder="1" applyAlignment="1">
      <alignment horizontal="center"/>
    </xf>
    <xf numFmtId="164" fontId="21" fillId="6" borderId="1" xfId="1" applyNumberFormat="1" applyFont="1" applyFill="1" applyBorder="1" applyAlignment="1">
      <alignment horizontal="center" vertical="center"/>
    </xf>
    <xf numFmtId="0" fontId="2" fillId="7" borderId="1" xfId="0" applyFont="1" applyFill="1" applyBorder="1" applyAlignment="1">
      <alignment horizontal="center"/>
    </xf>
    <xf numFmtId="164" fontId="0" fillId="7" borderId="1" xfId="1" applyNumberFormat="1" applyFont="1" applyFill="1" applyBorder="1" applyAlignment="1">
      <alignment horizontal="center"/>
    </xf>
    <xf numFmtId="164" fontId="23" fillId="0" borderId="1" xfId="1" applyNumberFormat="1" applyFont="1" applyFill="1" applyBorder="1" applyAlignment="1">
      <alignment horizontal="center" vertical="center" wrapText="1"/>
    </xf>
    <xf numFmtId="164" fontId="2" fillId="7" borderId="1" xfId="1" applyNumberFormat="1" applyFont="1" applyFill="1" applyBorder="1" applyAlignment="1">
      <alignment horizontal="center"/>
    </xf>
    <xf numFmtId="0" fontId="26" fillId="0" borderId="1" xfId="0" applyFont="1" applyFill="1" applyBorder="1" applyAlignment="1">
      <alignment horizontal="left" vertical="center" wrapText="1"/>
    </xf>
    <xf numFmtId="0" fontId="0" fillId="0" borderId="1" xfId="0" applyFont="1" applyBorder="1" applyAlignment="1">
      <alignment horizontal="left"/>
    </xf>
    <xf numFmtId="0" fontId="23" fillId="5" borderId="1" xfId="0" applyFont="1" applyFill="1" applyBorder="1" applyAlignment="1">
      <alignment horizontal="left" vertical="center" wrapText="1"/>
    </xf>
    <xf numFmtId="0" fontId="0" fillId="5" borderId="1" xfId="0" applyFont="1" applyFill="1" applyBorder="1" applyAlignment="1">
      <alignment horizontal="center" wrapText="1"/>
    </xf>
    <xf numFmtId="0" fontId="0" fillId="0" borderId="1" xfId="0" applyFont="1" applyBorder="1" applyAlignment="1">
      <alignment horizontal="center"/>
    </xf>
    <xf numFmtId="0" fontId="23" fillId="2" borderId="1" xfId="0" applyFont="1" applyFill="1" applyBorder="1" applyAlignment="1">
      <alignment horizontal="left" vertical="center"/>
    </xf>
    <xf numFmtId="165" fontId="0" fillId="0" borderId="1" xfId="1" applyNumberFormat="1" applyFont="1" applyBorder="1" applyAlignment="1">
      <alignment horizontal="center" vertical="center"/>
    </xf>
    <xf numFmtId="0" fontId="0" fillId="0" borderId="2" xfId="0" applyNumberFormat="1" applyFont="1" applyBorder="1" applyAlignment="1">
      <alignment horizontal="center"/>
    </xf>
    <xf numFmtId="0" fontId="0" fillId="0" borderId="3" xfId="0" applyNumberFormat="1" applyFont="1" applyBorder="1" applyAlignment="1">
      <alignment horizontal="center"/>
    </xf>
    <xf numFmtId="0" fontId="0" fillId="0" borderId="4" xfId="0" applyNumberFormat="1" applyFont="1" applyBorder="1" applyAlignment="1">
      <alignment horizontal="center"/>
    </xf>
    <xf numFmtId="0" fontId="24" fillId="0" borderId="0" xfId="0" applyFont="1" applyBorder="1" applyAlignment="1">
      <alignment horizontal="left" vertical="center" wrapText="1"/>
    </xf>
    <xf numFmtId="0" fontId="0" fillId="0" borderId="1" xfId="0" applyFont="1" applyBorder="1" applyAlignment="1">
      <alignment horizontal="center" vertical="center"/>
    </xf>
    <xf numFmtId="0" fontId="23" fillId="2" borderId="1" xfId="0" applyFont="1" applyFill="1" applyBorder="1" applyAlignment="1">
      <alignment horizontal="left" vertical="center" wrapText="1"/>
    </xf>
    <xf numFmtId="0" fontId="0" fillId="0" borderId="20" xfId="0" applyFont="1" applyBorder="1" applyAlignment="1">
      <alignment horizontal="left"/>
    </xf>
    <xf numFmtId="0" fontId="0" fillId="0" borderId="11" xfId="0" applyFont="1" applyBorder="1" applyAlignment="1">
      <alignment horizontal="left"/>
    </xf>
    <xf numFmtId="0" fontId="24" fillId="0" borderId="0" xfId="0" applyFont="1" applyAlignment="1">
      <alignment horizontal="left" vertical="center"/>
    </xf>
    <xf numFmtId="14" fontId="0"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1" xfId="0" applyFont="1" applyBorder="1" applyAlignment="1">
      <alignment horizontal="center" vertical="center" wrapText="1"/>
    </xf>
    <xf numFmtId="0" fontId="29" fillId="0" borderId="0" xfId="0" applyFont="1" applyAlignment="1" applyProtection="1">
      <alignment horizontal="center" vertical="center" wrapText="1"/>
    </xf>
    <xf numFmtId="0" fontId="19" fillId="0" borderId="12" xfId="0" applyFont="1" applyBorder="1" applyAlignment="1" applyProtection="1">
      <alignment horizontal="center" vertical="center"/>
    </xf>
    <xf numFmtId="0" fontId="19" fillId="0" borderId="16" xfId="0" applyFont="1" applyBorder="1" applyAlignment="1" applyProtection="1">
      <alignment horizontal="center" vertical="center"/>
    </xf>
    <xf numFmtId="0" fontId="19" fillId="0" borderId="13"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9" borderId="5" xfId="0" applyFont="1" applyFill="1" applyBorder="1" applyAlignment="1" applyProtection="1">
      <alignment horizontal="center" vertical="center" wrapText="1"/>
    </xf>
    <xf numFmtId="0" fontId="19" fillId="9" borderId="7" xfId="0" applyFont="1" applyFill="1" applyBorder="1" applyAlignment="1" applyProtection="1">
      <alignment horizontal="center" vertical="center" wrapText="1"/>
    </xf>
    <xf numFmtId="0" fontId="19" fillId="9" borderId="6" xfId="0" applyFont="1" applyFill="1" applyBorder="1" applyAlignment="1" applyProtection="1">
      <alignment horizontal="center" vertical="center" wrapText="1"/>
    </xf>
    <xf numFmtId="0" fontId="2" fillId="3" borderId="0" xfId="0" applyFont="1" applyFill="1" applyBorder="1" applyAlignment="1" applyProtection="1">
      <alignment horizontal="center"/>
    </xf>
    <xf numFmtId="0" fontId="0" fillId="0" borderId="0" xfId="0" applyAlignment="1"/>
    <xf numFmtId="0" fontId="0" fillId="0" borderId="19" xfId="0" applyBorder="1" applyAlignment="1"/>
    <xf numFmtId="0" fontId="2" fillId="4" borderId="11" xfId="0" applyFont="1" applyFill="1" applyBorder="1" applyAlignment="1" applyProtection="1">
      <alignment horizontal="center"/>
    </xf>
    <xf numFmtId="0" fontId="0" fillId="0" borderId="1" xfId="0" applyBorder="1" applyAlignment="1" applyProtection="1">
      <alignment horizontal="center" wrapText="1"/>
    </xf>
    <xf numFmtId="167" fontId="0" fillId="0" borderId="5" xfId="1" applyNumberFormat="1" applyFont="1" applyBorder="1" applyAlignment="1" applyProtection="1">
      <alignment horizontal="left"/>
    </xf>
    <xf numFmtId="0" fontId="0" fillId="0" borderId="6" xfId="0" applyBorder="1" applyAlignment="1">
      <alignment horizontal="left"/>
    </xf>
    <xf numFmtId="167" fontId="0" fillId="0" borderId="5" xfId="1" applyNumberFormat="1" applyFont="1" applyBorder="1" applyAlignment="1" applyProtection="1">
      <alignment horizontal="left"/>
      <protection locked="0"/>
    </xf>
    <xf numFmtId="167" fontId="0" fillId="0" borderId="6" xfId="1" applyNumberFormat="1" applyFont="1" applyBorder="1" applyAlignment="1" applyProtection="1">
      <alignment horizontal="left"/>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168" fontId="9" fillId="0" borderId="1" xfId="0" applyNumberFormat="1" applyFont="1" applyFill="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164" fontId="2" fillId="4" borderId="18" xfId="1" applyNumberFormat="1" applyFont="1" applyFill="1" applyBorder="1" applyAlignment="1" applyProtection="1">
      <alignment horizontal="center"/>
    </xf>
    <xf numFmtId="164" fontId="2" fillId="4" borderId="8" xfId="1" applyNumberFormat="1" applyFont="1" applyFill="1" applyBorder="1" applyAlignment="1" applyProtection="1">
      <alignment horizontal="center"/>
    </xf>
    <xf numFmtId="164" fontId="2" fillId="4" borderId="15" xfId="1" applyNumberFormat="1" applyFont="1" applyFill="1" applyBorder="1" applyAlignment="1" applyProtection="1">
      <alignment horizontal="center"/>
    </xf>
    <xf numFmtId="0" fontId="0" fillId="0" borderId="1" xfId="0" applyBorder="1" applyAlignment="1" applyProtection="1">
      <alignment horizontal="center"/>
    </xf>
    <xf numFmtId="0" fontId="23"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cellXfs>
  <cellStyles count="4">
    <cellStyle name="Accent5 2" xfId="2" xr:uid="{00000000-0005-0000-0000-000000000000}"/>
    <cellStyle name="Lien hypertexte" xfId="3" builtinId="8"/>
    <cellStyle name="Milliers" xfId="1" builtinId="3"/>
    <cellStyle name="Normal" xfId="0" builtinId="0"/>
  </cellStyles>
  <dxfs count="1">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20638</xdr:colOff>
      <xdr:row>35</xdr:row>
      <xdr:rowOff>88900</xdr:rowOff>
    </xdr:from>
    <xdr:to>
      <xdr:col>11</xdr:col>
      <xdr:colOff>1228726</xdr:colOff>
      <xdr:row>35</xdr:row>
      <xdr:rowOff>88900</xdr:rowOff>
    </xdr:to>
    <xdr:cxnSp macro="">
      <xdr:nvCxnSpPr>
        <xdr:cNvPr id="3" name="Connecteur droit avec flèche 2">
          <a:extLst>
            <a:ext uri="{FF2B5EF4-FFF2-40B4-BE49-F238E27FC236}">
              <a16:creationId xmlns:a16="http://schemas.microsoft.com/office/drawing/2014/main" id="{00000000-0008-0000-0100-000003000000}"/>
            </a:ext>
          </a:extLst>
        </xdr:cNvPr>
        <xdr:cNvCxnSpPr/>
      </xdr:nvCxnSpPr>
      <xdr:spPr>
        <a:xfrm>
          <a:off x="12450763" y="6796088"/>
          <a:ext cx="2144713" cy="0"/>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10</xdr:col>
      <xdr:colOff>323850</xdr:colOff>
      <xdr:row>36</xdr:row>
      <xdr:rowOff>38100</xdr:rowOff>
    </xdr:from>
    <xdr:to>
      <xdr:col>11</xdr:col>
      <xdr:colOff>920750</xdr:colOff>
      <xdr:row>42</xdr:row>
      <xdr:rowOff>0</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12753975" y="6927850"/>
          <a:ext cx="153352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Coût</a:t>
          </a:r>
          <a:r>
            <a:rPr lang="fr-FR" sz="1100" baseline="0"/>
            <a:t> chargé à répartir par année </a:t>
          </a:r>
          <a:endParaRPr lang="fr-FR" sz="1100"/>
        </a:p>
      </xdr:txBody>
    </xdr:sp>
    <xdr:clientData/>
  </xdr:twoCellAnchor>
  <xdr:twoCellAnchor>
    <xdr:from>
      <xdr:col>6</xdr:col>
      <xdr:colOff>0</xdr:colOff>
      <xdr:row>14</xdr:row>
      <xdr:rowOff>119945</xdr:rowOff>
    </xdr:from>
    <xdr:to>
      <xdr:col>6</xdr:col>
      <xdr:colOff>437445</xdr:colOff>
      <xdr:row>18</xdr:row>
      <xdr:rowOff>7056</xdr:rowOff>
    </xdr:to>
    <xdr:sp macro="" textlink="">
      <xdr:nvSpPr>
        <xdr:cNvPr id="2" name="Accolade fermante 1">
          <a:extLst>
            <a:ext uri="{FF2B5EF4-FFF2-40B4-BE49-F238E27FC236}">
              <a16:creationId xmlns:a16="http://schemas.microsoft.com/office/drawing/2014/main" id="{00000000-0008-0000-0100-000002000000}"/>
            </a:ext>
          </a:extLst>
        </xdr:cNvPr>
        <xdr:cNvSpPr/>
      </xdr:nvSpPr>
      <xdr:spPr>
        <a:xfrm>
          <a:off x="7838722" y="3591278"/>
          <a:ext cx="437445" cy="585611"/>
        </a:xfrm>
        <a:prstGeom prst="rightBrace">
          <a:avLst/>
        </a:prstGeom>
        <a:ln>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6</xdr:col>
      <xdr:colOff>529168</xdr:colOff>
      <xdr:row>15</xdr:row>
      <xdr:rowOff>56443</xdr:rowOff>
    </xdr:from>
    <xdr:to>
      <xdr:col>8</xdr:col>
      <xdr:colOff>529167</xdr:colOff>
      <xdr:row>18</xdr:row>
      <xdr:rowOff>91722</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8367890" y="3654776"/>
          <a:ext cx="2201333" cy="6067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a:t>
          </a:r>
          <a:r>
            <a:rPr lang="fr-FR" sz="1100" baseline="0"/>
            <a:t> renseigner uniquement dans le cas d'une demande récurrente</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2:M56"/>
  <sheetViews>
    <sheetView showGridLines="0" view="pageLayout" topLeftCell="A16" zoomScaleNormal="100" zoomScaleSheetLayoutView="130" workbookViewId="0">
      <selection activeCell="H43" sqref="H43"/>
    </sheetView>
  </sheetViews>
  <sheetFormatPr baseColWidth="10" defaultColWidth="10.81640625" defaultRowHeight="14" x14ac:dyDescent="0.3"/>
  <cols>
    <col min="1" max="1" width="15.7265625" style="9" customWidth="1"/>
    <col min="2" max="4" width="12.7265625" style="9" customWidth="1"/>
    <col min="5" max="5" width="12.7265625" style="10" customWidth="1"/>
    <col min="6" max="6" width="12.7265625" style="9" customWidth="1"/>
    <col min="7" max="7" width="20.1796875" style="9" customWidth="1"/>
    <col min="8" max="8" width="3.54296875" style="9" customWidth="1"/>
    <col min="9" max="12" width="12.453125" style="9" customWidth="1"/>
    <col min="13" max="13" width="13.453125" style="9" customWidth="1"/>
    <col min="14" max="16384" width="10.81640625" style="9"/>
  </cols>
  <sheetData>
    <row r="2" spans="1:13" ht="15.75" customHeight="1" x14ac:dyDescent="0.3">
      <c r="F2" s="15" t="s">
        <v>63</v>
      </c>
      <c r="H2" s="11"/>
      <c r="I2" s="11"/>
      <c r="J2" s="11"/>
      <c r="K2" s="11"/>
      <c r="L2" s="11"/>
      <c r="M2" s="11"/>
    </row>
    <row r="3" spans="1:13" ht="8.25" customHeight="1" x14ac:dyDescent="0.3"/>
    <row r="4" spans="1:13" s="16" customFormat="1" ht="14.15" customHeight="1" x14ac:dyDescent="0.35">
      <c r="A4" s="99" t="s">
        <v>54</v>
      </c>
      <c r="B4" s="99"/>
      <c r="C4" s="99"/>
      <c r="D4" s="99"/>
      <c r="E4" s="113">
        <f>'Annexe financière '!D5</f>
        <v>0</v>
      </c>
      <c r="F4" s="113"/>
      <c r="G4" s="113"/>
    </row>
    <row r="5" spans="1:13" s="16" customFormat="1" ht="14.5" x14ac:dyDescent="0.35">
      <c r="A5" s="99" t="s">
        <v>94</v>
      </c>
      <c r="B5" s="99"/>
      <c r="C5" s="99"/>
      <c r="D5" s="99"/>
      <c r="E5" s="113">
        <f>'Annexe financière '!D6</f>
        <v>0</v>
      </c>
      <c r="F5" s="113"/>
      <c r="G5" s="113"/>
    </row>
    <row r="6" spans="1:13" s="16" customFormat="1" ht="15" customHeight="1" x14ac:dyDescent="0.35">
      <c r="A6" s="99" t="s">
        <v>79</v>
      </c>
      <c r="B6" s="99"/>
      <c r="C6" s="99"/>
      <c r="D6" s="99"/>
      <c r="E6" s="114" t="s">
        <v>39</v>
      </c>
      <c r="F6" s="115"/>
      <c r="G6" s="116"/>
      <c r="H6" s="17" t="e">
        <f>IF(E6="","",VLOOKUP(E6,#REF!,2,FALSE))</f>
        <v>#REF!</v>
      </c>
    </row>
    <row r="7" spans="1:13" s="16" customFormat="1" ht="28.5" customHeight="1" x14ac:dyDescent="0.35">
      <c r="A7" s="99" t="s">
        <v>77</v>
      </c>
      <c r="B7" s="99"/>
      <c r="C7" s="99"/>
      <c r="D7" s="99"/>
      <c r="E7" s="117">
        <f>'Annexe financière '!D8</f>
        <v>0</v>
      </c>
      <c r="F7" s="117"/>
      <c r="G7" s="117"/>
    </row>
    <row r="8" spans="1:13" s="16" customFormat="1" ht="28.5" customHeight="1" x14ac:dyDescent="0.35">
      <c r="A8" s="99" t="s">
        <v>78</v>
      </c>
      <c r="B8" s="99"/>
      <c r="C8" s="99"/>
      <c r="D8" s="99"/>
      <c r="E8" s="117">
        <f>'Annexe financière '!D9</f>
        <v>0</v>
      </c>
      <c r="F8" s="117"/>
      <c r="G8" s="117"/>
    </row>
    <row r="9" spans="1:13" s="16" customFormat="1" ht="28.5" customHeight="1" x14ac:dyDescent="0.35">
      <c r="A9" s="99" t="s">
        <v>93</v>
      </c>
      <c r="B9" s="99"/>
      <c r="C9" s="99"/>
      <c r="D9" s="99"/>
      <c r="E9" s="117">
        <f>'Annexe financière '!D10</f>
        <v>0</v>
      </c>
      <c r="F9" s="117"/>
      <c r="G9" s="117"/>
    </row>
    <row r="10" spans="1:13" s="16" customFormat="1" ht="28.5" customHeight="1" x14ac:dyDescent="0.35">
      <c r="A10" s="99" t="s">
        <v>91</v>
      </c>
      <c r="B10" s="99"/>
      <c r="C10" s="99"/>
      <c r="D10" s="99"/>
      <c r="E10" s="117">
        <f>'Annexe financière '!D11</f>
        <v>0</v>
      </c>
      <c r="F10" s="117"/>
      <c r="G10" s="117"/>
    </row>
    <row r="11" spans="1:13" s="16" customFormat="1" ht="28.5" customHeight="1" x14ac:dyDescent="0.35">
      <c r="A11" s="99" t="s">
        <v>90</v>
      </c>
      <c r="B11" s="99"/>
      <c r="C11" s="99"/>
      <c r="D11" s="99"/>
      <c r="E11" s="117">
        <f>'Annexe financière '!D12</f>
        <v>0</v>
      </c>
      <c r="F11" s="117"/>
      <c r="G11" s="117"/>
    </row>
    <row r="12" spans="1:13" s="16" customFormat="1" ht="14.15" customHeight="1" x14ac:dyDescent="0.35">
      <c r="A12" s="99" t="s">
        <v>24</v>
      </c>
      <c r="B12" s="99"/>
      <c r="C12" s="99"/>
      <c r="D12" s="99"/>
      <c r="E12" s="117">
        <f>'Annexe financière '!D13</f>
        <v>0</v>
      </c>
      <c r="F12" s="117"/>
      <c r="G12" s="117"/>
      <c r="H12" s="18" t="str">
        <f>IF(E12="","",LEFT(E12,1))</f>
        <v>0</v>
      </c>
    </row>
    <row r="13" spans="1:13" s="16" customFormat="1" ht="13.5" customHeight="1" x14ac:dyDescent="0.35">
      <c r="A13" s="99" t="s">
        <v>25</v>
      </c>
      <c r="B13" s="99"/>
      <c r="C13" s="99"/>
      <c r="D13" s="99"/>
      <c r="E13" s="117">
        <f>'Annexe financière '!D14</f>
        <v>0</v>
      </c>
      <c r="F13" s="117"/>
      <c r="G13" s="117"/>
    </row>
    <row r="14" spans="1:13" s="16" customFormat="1" ht="9" customHeight="1" x14ac:dyDescent="0.35">
      <c r="E14" s="19"/>
      <c r="F14" s="20"/>
      <c r="G14" s="20"/>
    </row>
    <row r="15" spans="1:13" s="16" customFormat="1" ht="14.15" customHeight="1" x14ac:dyDescent="0.35">
      <c r="A15" s="100" t="s">
        <v>50</v>
      </c>
      <c r="B15" s="99" t="s">
        <v>52</v>
      </c>
      <c r="C15" s="99"/>
      <c r="D15" s="99"/>
      <c r="E15" s="108">
        <f>'Annexe financière '!D16</f>
        <v>0</v>
      </c>
      <c r="F15" s="108"/>
      <c r="G15" s="108"/>
    </row>
    <row r="16" spans="1:13" s="16" customFormat="1" ht="14.5" x14ac:dyDescent="0.35">
      <c r="A16" s="100"/>
      <c r="B16" s="99" t="s">
        <v>51</v>
      </c>
      <c r="C16" s="99"/>
      <c r="D16" s="99"/>
      <c r="E16" s="108">
        <f>'Annexe financière '!D17</f>
        <v>0</v>
      </c>
      <c r="F16" s="108"/>
      <c r="G16" s="108"/>
    </row>
    <row r="17" spans="1:7" s="16" customFormat="1" ht="18" customHeight="1" x14ac:dyDescent="0.35">
      <c r="A17" s="100"/>
      <c r="B17" s="99" t="s">
        <v>46</v>
      </c>
      <c r="C17" s="99"/>
      <c r="D17" s="99"/>
      <c r="E17" s="108">
        <f>'Annexe financière '!D18</f>
        <v>0</v>
      </c>
      <c r="F17" s="108"/>
      <c r="G17" s="108"/>
    </row>
    <row r="18" spans="1:7" s="16" customFormat="1" ht="18" customHeight="1" x14ac:dyDescent="0.35">
      <c r="A18" s="21"/>
      <c r="E18" s="22"/>
    </row>
    <row r="19" spans="1:7" s="16" customFormat="1" ht="18" customHeight="1" x14ac:dyDescent="0.35">
      <c r="A19" s="112" t="s">
        <v>38</v>
      </c>
      <c r="B19" s="112"/>
      <c r="E19" s="22"/>
    </row>
    <row r="20" spans="1:7" s="16" customFormat="1" ht="9" customHeight="1" x14ac:dyDescent="0.35">
      <c r="E20" s="22"/>
    </row>
    <row r="21" spans="1:7" s="16" customFormat="1" ht="14.5" x14ac:dyDescent="0.35">
      <c r="A21" s="109" t="s">
        <v>31</v>
      </c>
      <c r="B21" s="109"/>
      <c r="C21" s="109"/>
      <c r="D21" s="109"/>
      <c r="E21" s="101">
        <f>'Annexe financière '!D22</f>
        <v>0</v>
      </c>
      <c r="F21" s="101"/>
      <c r="G21" s="101"/>
    </row>
    <row r="22" spans="1:7" s="16" customFormat="1" ht="15.65" customHeight="1" x14ac:dyDescent="0.35">
      <c r="A22" s="109" t="s">
        <v>32</v>
      </c>
      <c r="B22" s="109"/>
      <c r="C22" s="109"/>
      <c r="D22" s="109"/>
      <c r="E22" s="101">
        <f>'Annexe financière '!D23</f>
        <v>0</v>
      </c>
      <c r="F22" s="101"/>
      <c r="G22" s="101"/>
    </row>
    <row r="23" spans="1:7" s="16" customFormat="1" ht="14.5" customHeight="1" x14ac:dyDescent="0.35">
      <c r="A23" s="109" t="s">
        <v>33</v>
      </c>
      <c r="B23" s="109"/>
      <c r="C23" s="109"/>
      <c r="D23" s="109"/>
      <c r="E23" s="101">
        <f>'Annexe financière '!D24</f>
        <v>0</v>
      </c>
      <c r="F23" s="101"/>
      <c r="G23" s="101"/>
    </row>
    <row r="24" spans="1:7" s="16" customFormat="1" ht="14.15" customHeight="1" x14ac:dyDescent="0.35">
      <c r="A24" s="109" t="s">
        <v>34</v>
      </c>
      <c r="B24" s="109"/>
      <c r="C24" s="109"/>
      <c r="D24" s="109"/>
      <c r="E24" s="101">
        <f>'Annexe financière '!D25</f>
        <v>0</v>
      </c>
      <c r="F24" s="101"/>
      <c r="G24" s="101"/>
    </row>
    <row r="25" spans="1:7" s="16" customFormat="1" ht="14.15" customHeight="1" x14ac:dyDescent="0.35">
      <c r="A25" s="109" t="s">
        <v>35</v>
      </c>
      <c r="B25" s="109"/>
      <c r="C25" s="109"/>
      <c r="D25" s="109"/>
      <c r="E25" s="101">
        <f>'Annexe financière '!D26</f>
        <v>0</v>
      </c>
      <c r="F25" s="101"/>
      <c r="G25" s="101"/>
    </row>
    <row r="26" spans="1:7" s="16" customFormat="1" ht="14.5" customHeight="1" x14ac:dyDescent="0.35">
      <c r="A26" s="109" t="s">
        <v>36</v>
      </c>
      <c r="B26" s="109"/>
      <c r="C26" s="109"/>
      <c r="D26" s="109"/>
      <c r="E26" s="101">
        <f>'Annexe financière '!D27</f>
        <v>0</v>
      </c>
      <c r="F26" s="101"/>
      <c r="G26" s="101"/>
    </row>
    <row r="27" spans="1:7" s="16" customFormat="1" ht="14.5" customHeight="1" x14ac:dyDescent="0.35">
      <c r="A27" s="109" t="s">
        <v>34</v>
      </c>
      <c r="B27" s="109"/>
      <c r="C27" s="109"/>
      <c r="D27" s="109"/>
      <c r="E27" s="101">
        <f>'Annexe financière '!D28</f>
        <v>0</v>
      </c>
      <c r="F27" s="101"/>
      <c r="G27" s="101"/>
    </row>
    <row r="28" spans="1:7" s="16" customFormat="1" ht="14.5" x14ac:dyDescent="0.35">
      <c r="A28" s="109" t="s">
        <v>35</v>
      </c>
      <c r="B28" s="109"/>
      <c r="C28" s="109"/>
      <c r="D28" s="109"/>
      <c r="E28" s="101">
        <f>'Annexe financière '!D29</f>
        <v>0</v>
      </c>
      <c r="F28" s="101"/>
      <c r="G28" s="101"/>
    </row>
    <row r="29" spans="1:7" s="16" customFormat="1" ht="14.5" customHeight="1" x14ac:dyDescent="0.35">
      <c r="A29" s="109" t="s">
        <v>37</v>
      </c>
      <c r="B29" s="109"/>
      <c r="C29" s="109"/>
      <c r="D29" s="109"/>
      <c r="E29" s="101">
        <f>'Annexe financière '!D30</f>
        <v>0</v>
      </c>
      <c r="F29" s="101"/>
      <c r="G29" s="101"/>
    </row>
    <row r="30" spans="1:7" s="16" customFormat="1" ht="14.5" customHeight="1" x14ac:dyDescent="0.35">
      <c r="E30" s="22"/>
    </row>
    <row r="31" spans="1:7" s="16" customFormat="1" ht="15.5" x14ac:dyDescent="0.35">
      <c r="A31" s="23" t="s">
        <v>58</v>
      </c>
      <c r="B31" s="24"/>
      <c r="C31" s="24"/>
      <c r="D31" s="24"/>
      <c r="E31" s="24"/>
      <c r="F31" s="24"/>
      <c r="G31" s="24"/>
    </row>
    <row r="32" spans="1:7" s="16" customFormat="1" ht="12.75" customHeight="1" x14ac:dyDescent="0.35"/>
    <row r="33" spans="1:7" s="16" customFormat="1" ht="14.25" customHeight="1" x14ac:dyDescent="0.35">
      <c r="A33" s="110" t="s">
        <v>48</v>
      </c>
      <c r="B33" s="111"/>
      <c r="C33" s="111"/>
      <c r="D33" s="111"/>
      <c r="E33" s="111"/>
      <c r="F33" s="111"/>
      <c r="G33" s="111"/>
    </row>
    <row r="34" spans="1:7" s="16" customFormat="1" ht="14.5" x14ac:dyDescent="0.35">
      <c r="A34" s="25"/>
      <c r="B34" s="26">
        <v>2025</v>
      </c>
      <c r="C34" s="26">
        <v>2026</v>
      </c>
      <c r="D34" s="26">
        <v>2027</v>
      </c>
      <c r="E34" s="26">
        <v>2028</v>
      </c>
      <c r="F34" s="93" t="s">
        <v>0</v>
      </c>
      <c r="G34" s="93"/>
    </row>
    <row r="35" spans="1:7" s="16" customFormat="1" ht="14.5" x14ac:dyDescent="0.35">
      <c r="A35" s="27" t="s">
        <v>76</v>
      </c>
      <c r="B35" s="28">
        <f>'Annexe financière '!B82</f>
        <v>0</v>
      </c>
      <c r="C35" s="28">
        <f>'Annexe financière '!C82</f>
        <v>0</v>
      </c>
      <c r="D35" s="28">
        <f>'Annexe financière '!D82</f>
        <v>0</v>
      </c>
      <c r="E35" s="29">
        <f>'Annexe financière '!E82</f>
        <v>0</v>
      </c>
      <c r="F35" s="94">
        <f>'Annexe financière '!F82</f>
        <v>0</v>
      </c>
      <c r="G35" s="94"/>
    </row>
    <row r="36" spans="1:7" s="16" customFormat="1" ht="16.5" customHeight="1" x14ac:dyDescent="0.35">
      <c r="A36" s="27" t="s">
        <v>7</v>
      </c>
      <c r="B36" s="28">
        <f>'Annexe financière '!E73</f>
        <v>0</v>
      </c>
      <c r="C36" s="28">
        <f>'Annexe financière '!F73</f>
        <v>0</v>
      </c>
      <c r="D36" s="28">
        <f>'Annexe financière '!G73</f>
        <v>0</v>
      </c>
      <c r="E36" s="28">
        <f>'Annexe financière '!H73</f>
        <v>0</v>
      </c>
      <c r="F36" s="95">
        <f>'Annexe financière '!I73</f>
        <v>0</v>
      </c>
      <c r="G36" s="95"/>
    </row>
    <row r="37" spans="1:7" s="16" customFormat="1" ht="14.5" x14ac:dyDescent="0.35">
      <c r="A37" s="30" t="s">
        <v>53</v>
      </c>
      <c r="B37" s="31">
        <f>'Annexe financière '!B84</f>
        <v>0</v>
      </c>
      <c r="C37" s="31">
        <f>'Annexe financière '!C84</f>
        <v>0</v>
      </c>
      <c r="D37" s="31">
        <f>'Annexe financière '!D84</f>
        <v>0</v>
      </c>
      <c r="E37" s="31">
        <f>'Annexe financière '!E84</f>
        <v>0</v>
      </c>
      <c r="F37" s="96">
        <f>SUM(F35:F36)</f>
        <v>0</v>
      </c>
      <c r="G37" s="96"/>
    </row>
    <row r="38" spans="1:7" s="16" customFormat="1" ht="12" customHeight="1" x14ac:dyDescent="0.35">
      <c r="E38" s="22"/>
    </row>
    <row r="39" spans="1:7" s="16" customFormat="1" ht="14.5" x14ac:dyDescent="0.35">
      <c r="A39" s="32" t="s">
        <v>60</v>
      </c>
      <c r="B39" s="4">
        <f>'Annexe financière '!B86</f>
        <v>0</v>
      </c>
      <c r="C39" s="4">
        <f>'Annexe financière '!C86</f>
        <v>0</v>
      </c>
      <c r="D39" s="4">
        <f>'Annexe financière '!D86</f>
        <v>0</v>
      </c>
      <c r="E39" s="14">
        <f>'Annexe financière '!E86</f>
        <v>0</v>
      </c>
      <c r="F39" s="91">
        <f>'Annexe financière '!F86</f>
        <v>0</v>
      </c>
      <c r="G39" s="91"/>
    </row>
    <row r="40" spans="1:7" s="16" customFormat="1" ht="29" x14ac:dyDescent="0.35">
      <c r="A40" s="33" t="s">
        <v>61</v>
      </c>
      <c r="B40" s="34">
        <f>B37+B39</f>
        <v>0</v>
      </c>
      <c r="C40" s="34">
        <f t="shared" ref="C40:F40" si="0">C37+C39</f>
        <v>0</v>
      </c>
      <c r="D40" s="34">
        <f t="shared" si="0"/>
        <v>0</v>
      </c>
      <c r="E40" s="34">
        <f t="shared" si="0"/>
        <v>0</v>
      </c>
      <c r="F40" s="92">
        <f t="shared" si="0"/>
        <v>0</v>
      </c>
      <c r="G40" s="92"/>
    </row>
    <row r="41" spans="1:7" s="16" customFormat="1" ht="13.5" customHeight="1" x14ac:dyDescent="0.35">
      <c r="E41" s="22"/>
    </row>
    <row r="42" spans="1:7" s="16" customFormat="1" ht="14.5" x14ac:dyDescent="0.35">
      <c r="A42" s="107" t="s">
        <v>41</v>
      </c>
      <c r="B42" s="107"/>
      <c r="C42" s="107"/>
      <c r="D42" s="107"/>
      <c r="E42" s="107"/>
      <c r="F42" s="107"/>
      <c r="G42" s="107"/>
    </row>
    <row r="43" spans="1:7" s="16" customFormat="1" ht="14.5" x14ac:dyDescent="0.35">
      <c r="A43" s="107"/>
      <c r="B43" s="107"/>
      <c r="C43" s="107"/>
      <c r="D43" s="107"/>
      <c r="E43" s="107"/>
      <c r="F43" s="107"/>
      <c r="G43" s="107"/>
    </row>
    <row r="44" spans="1:7" s="16" customFormat="1" ht="14.5" x14ac:dyDescent="0.35">
      <c r="A44" s="102" t="s">
        <v>42</v>
      </c>
      <c r="B44" s="102"/>
      <c r="C44" s="102"/>
      <c r="D44" s="102"/>
      <c r="E44" s="101" t="str">
        <f>LEFT(E16,10)</f>
        <v>0</v>
      </c>
      <c r="F44" s="101"/>
      <c r="G44" s="101"/>
    </row>
    <row r="45" spans="1:7" s="16" customFormat="1" ht="14.5" x14ac:dyDescent="0.35">
      <c r="A45" s="102" t="s">
        <v>49</v>
      </c>
      <c r="B45" s="102"/>
      <c r="C45" s="102"/>
      <c r="D45" s="102"/>
      <c r="E45" s="104">
        <f>E12</f>
        <v>0</v>
      </c>
      <c r="F45" s="105"/>
      <c r="G45" s="106"/>
    </row>
    <row r="46" spans="1:7" s="16" customFormat="1" ht="14.5" x14ac:dyDescent="0.35">
      <c r="A46" s="102" t="s">
        <v>57</v>
      </c>
      <c r="B46" s="102"/>
      <c r="C46" s="102"/>
      <c r="D46" s="102"/>
      <c r="E46" s="103">
        <f>F37</f>
        <v>0</v>
      </c>
      <c r="F46" s="103"/>
      <c r="G46" s="103"/>
    </row>
    <row r="47" spans="1:7" s="16" customFormat="1" ht="14.5" x14ac:dyDescent="0.35"/>
    <row r="48" spans="1:7" s="16" customFormat="1" ht="15.5" x14ac:dyDescent="0.35">
      <c r="A48" s="97" t="s">
        <v>43</v>
      </c>
      <c r="B48" s="97"/>
      <c r="C48" s="101"/>
      <c r="D48" s="101"/>
      <c r="E48" s="101"/>
      <c r="F48" s="101"/>
      <c r="G48" s="101"/>
    </row>
    <row r="49" spans="1:7" s="16" customFormat="1" ht="9" customHeight="1" x14ac:dyDescent="0.35">
      <c r="A49" s="97" t="s">
        <v>44</v>
      </c>
      <c r="B49" s="97"/>
      <c r="C49" s="98"/>
      <c r="D49" s="98"/>
      <c r="E49" s="98"/>
      <c r="F49" s="98"/>
      <c r="G49" s="98"/>
    </row>
    <row r="50" spans="1:7" s="16" customFormat="1" ht="7.5" customHeight="1" x14ac:dyDescent="0.35">
      <c r="A50" s="97"/>
      <c r="B50" s="97"/>
      <c r="C50" s="98"/>
      <c r="D50" s="98"/>
      <c r="E50" s="98"/>
      <c r="F50" s="98"/>
      <c r="G50" s="98"/>
    </row>
    <row r="51" spans="1:7" s="16" customFormat="1" ht="6.75" customHeight="1" x14ac:dyDescent="0.35">
      <c r="A51" s="97"/>
      <c r="B51" s="97"/>
      <c r="C51" s="98"/>
      <c r="D51" s="98"/>
      <c r="E51" s="98"/>
      <c r="F51" s="98"/>
      <c r="G51" s="98"/>
    </row>
    <row r="52" spans="1:7" s="16" customFormat="1" ht="6.75" customHeight="1" x14ac:dyDescent="0.35">
      <c r="A52" s="97"/>
      <c r="B52" s="97"/>
      <c r="C52" s="98"/>
      <c r="D52" s="98"/>
      <c r="E52" s="98"/>
      <c r="F52" s="98"/>
      <c r="G52" s="98"/>
    </row>
    <row r="53" spans="1:7" s="16" customFormat="1" ht="21.65" customHeight="1" x14ac:dyDescent="0.35">
      <c r="A53" s="97"/>
      <c r="B53" s="97"/>
      <c r="C53" s="98"/>
      <c r="D53" s="98"/>
      <c r="E53" s="98"/>
      <c r="F53" s="98"/>
      <c r="G53" s="98"/>
    </row>
    <row r="54" spans="1:7" s="16" customFormat="1" ht="46.5" customHeight="1" x14ac:dyDescent="0.35">
      <c r="E54" s="22"/>
    </row>
    <row r="55" spans="1:7" s="16" customFormat="1" ht="14.5" x14ac:dyDescent="0.35">
      <c r="E55" s="22"/>
    </row>
    <row r="56" spans="1:7" s="16" customFormat="1" ht="14.5" x14ac:dyDescent="0.35">
      <c r="E56" s="22"/>
    </row>
  </sheetData>
  <sheetProtection algorithmName="SHA-512" hashValue="DdkI3Z0QaqBKaIo0jWJKevMERxOjdjEpPvtoWp1jUOjn6ynYGkRTNuxxyDPp54JqQAbxTVHTmne2dADygAtlVg==" saltValue="+fSEdWtrZhwZuCw8yx1kgA==" spinCount="100000" sheet="1" objects="1" scenarios="1"/>
  <mergeCells count="64">
    <mergeCell ref="E23:G23"/>
    <mergeCell ref="E22:G22"/>
    <mergeCell ref="E21:G21"/>
    <mergeCell ref="A8:D8"/>
    <mergeCell ref="E8:G8"/>
    <mergeCell ref="A10:D10"/>
    <mergeCell ref="E10:G10"/>
    <mergeCell ref="E16:G16"/>
    <mergeCell ref="E11:G11"/>
    <mergeCell ref="E12:G12"/>
    <mergeCell ref="E13:G13"/>
    <mergeCell ref="A9:D9"/>
    <mergeCell ref="E9:G9"/>
    <mergeCell ref="E28:G28"/>
    <mergeCell ref="E27:G27"/>
    <mergeCell ref="E26:G26"/>
    <mergeCell ref="E25:G25"/>
    <mergeCell ref="E24:G24"/>
    <mergeCell ref="E4:G4"/>
    <mergeCell ref="E5:G5"/>
    <mergeCell ref="E6:G6"/>
    <mergeCell ref="E7:G7"/>
    <mergeCell ref="A4:D4"/>
    <mergeCell ref="A5:D5"/>
    <mergeCell ref="A6:D6"/>
    <mergeCell ref="A7:D7"/>
    <mergeCell ref="A48:B48"/>
    <mergeCell ref="A23:D23"/>
    <mergeCell ref="A24:D24"/>
    <mergeCell ref="A25:D25"/>
    <mergeCell ref="A12:D12"/>
    <mergeCell ref="A13:D13"/>
    <mergeCell ref="A33:G33"/>
    <mergeCell ref="A29:D29"/>
    <mergeCell ref="A26:D26"/>
    <mergeCell ref="A27:D27"/>
    <mergeCell ref="A28:D28"/>
    <mergeCell ref="A19:B19"/>
    <mergeCell ref="A21:D21"/>
    <mergeCell ref="A22:D22"/>
    <mergeCell ref="E17:G17"/>
    <mergeCell ref="E29:G29"/>
    <mergeCell ref="A49:B53"/>
    <mergeCell ref="C49:G53"/>
    <mergeCell ref="A11:D11"/>
    <mergeCell ref="B15:D15"/>
    <mergeCell ref="A15:A17"/>
    <mergeCell ref="B16:D16"/>
    <mergeCell ref="B17:D17"/>
    <mergeCell ref="C48:G48"/>
    <mergeCell ref="A44:D44"/>
    <mergeCell ref="A45:D45"/>
    <mergeCell ref="A46:D46"/>
    <mergeCell ref="E44:G44"/>
    <mergeCell ref="E46:G46"/>
    <mergeCell ref="E45:G45"/>
    <mergeCell ref="A42:G43"/>
    <mergeCell ref="E15:G15"/>
    <mergeCell ref="F39:G39"/>
    <mergeCell ref="F40:G40"/>
    <mergeCell ref="F34:G34"/>
    <mergeCell ref="F35:G35"/>
    <mergeCell ref="F36:G36"/>
    <mergeCell ref="F37:G37"/>
  </mergeCells>
  <pageMargins left="0.59055118110236227" right="0.70866141732283472" top="1.0630555555555556" bottom="0.74803149606299213" header="0.31496062992125984" footer="0.31496062992125984"/>
  <pageSetup paperSize="9" scale="86" orientation="portrait" r:id="rId1"/>
  <headerFooter>
    <oddHeader>&amp;L&amp;G&amp;C
&amp;"-,Gras"&amp;14Installation crédits SFRI&amp;R
&amp;D</oddHeader>
    <oddFooter xml:space="preserve">&amp;C
</oddFooter>
  </headerFooter>
  <ignoredErrors>
    <ignoredError sqref="E45" evalError="1"/>
  </ignoredError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Q88"/>
  <sheetViews>
    <sheetView tabSelected="1" topLeftCell="A57" zoomScale="70" zoomScaleNormal="70" workbookViewId="0">
      <selection activeCell="K75" sqref="K75"/>
    </sheetView>
  </sheetViews>
  <sheetFormatPr baseColWidth="10" defaultColWidth="10.81640625" defaultRowHeight="14.5" x14ac:dyDescent="0.35"/>
  <cols>
    <col min="1" max="1" width="19.81640625" style="36" customWidth="1"/>
    <col min="2" max="2" width="33" style="36" customWidth="1"/>
    <col min="3" max="3" width="38.1796875" style="36" customWidth="1"/>
    <col min="4" max="4" width="19.26953125" style="36" bestFit="1" customWidth="1"/>
    <col min="5" max="5" width="15.81640625" style="36" customWidth="1"/>
    <col min="6" max="6" width="16.54296875" style="36" customWidth="1"/>
    <col min="7" max="7" width="17" style="36" customWidth="1"/>
    <col min="8" max="8" width="18.453125" style="36" customWidth="1"/>
    <col min="9" max="9" width="16.7265625" style="36" customWidth="1"/>
    <col min="10" max="10" width="17.81640625" style="36" customWidth="1"/>
    <col min="11" max="11" width="14" style="36" customWidth="1"/>
    <col min="12" max="15" width="10.81640625" style="36"/>
    <col min="16" max="16" width="14.54296875" style="36" customWidth="1"/>
    <col min="17" max="16384" width="10.81640625" style="36"/>
  </cols>
  <sheetData>
    <row r="1" spans="1:7" ht="26" x14ac:dyDescent="0.6">
      <c r="A1" s="35" t="s">
        <v>47</v>
      </c>
      <c r="B1" s="35"/>
      <c r="C1" s="35"/>
    </row>
    <row r="2" spans="1:7" ht="26" x14ac:dyDescent="0.6">
      <c r="A2" s="37"/>
      <c r="B2" s="37"/>
      <c r="C2" s="37"/>
    </row>
    <row r="3" spans="1:7" ht="18.5" x14ac:dyDescent="0.45">
      <c r="A3" s="38" t="s">
        <v>105</v>
      </c>
      <c r="B3" s="38"/>
      <c r="C3" s="39"/>
      <c r="D3" s="39"/>
      <c r="E3" s="39"/>
      <c r="F3" s="39"/>
      <c r="G3" s="39"/>
    </row>
    <row r="4" spans="1:7" ht="15" customHeight="1" x14ac:dyDescent="0.35"/>
    <row r="5" spans="1:7" ht="15" customHeight="1" x14ac:dyDescent="0.35">
      <c r="A5" s="140" t="s">
        <v>54</v>
      </c>
      <c r="B5" s="141"/>
      <c r="C5" s="141"/>
      <c r="D5" s="142"/>
      <c r="E5" s="142"/>
      <c r="F5" s="142"/>
    </row>
    <row r="6" spans="1:7" ht="15" customHeight="1" x14ac:dyDescent="0.35">
      <c r="A6" s="140" t="s">
        <v>55</v>
      </c>
      <c r="B6" s="141"/>
      <c r="C6" s="141"/>
      <c r="D6" s="142"/>
      <c r="E6" s="142"/>
      <c r="F6" s="142"/>
    </row>
    <row r="7" spans="1:7" ht="15" customHeight="1" x14ac:dyDescent="0.35">
      <c r="A7" s="140" t="s">
        <v>45</v>
      </c>
      <c r="B7" s="141"/>
      <c r="C7" s="141"/>
      <c r="D7" s="137" t="str">
        <f>IF('Formulaire de demande'!E6="","",'Formulaire de demande'!E6)</f>
        <v>SFRI</v>
      </c>
      <c r="E7" s="138"/>
      <c r="F7" s="139"/>
    </row>
    <row r="8" spans="1:7" ht="15" customHeight="1" x14ac:dyDescent="0.35">
      <c r="A8" s="140" t="s">
        <v>64</v>
      </c>
      <c r="B8" s="141"/>
      <c r="C8" s="141"/>
      <c r="D8" s="137"/>
      <c r="E8" s="138"/>
      <c r="F8" s="139"/>
    </row>
    <row r="9" spans="1:7" ht="15" customHeight="1" x14ac:dyDescent="0.35">
      <c r="A9" s="140" t="s">
        <v>92</v>
      </c>
      <c r="B9" s="141"/>
      <c r="C9" s="141"/>
      <c r="D9" s="137"/>
      <c r="E9" s="138"/>
      <c r="F9" s="139"/>
    </row>
    <row r="10" spans="1:7" ht="15" customHeight="1" x14ac:dyDescent="0.35">
      <c r="A10" s="140" t="s">
        <v>93</v>
      </c>
      <c r="B10" s="141"/>
      <c r="C10" s="141"/>
      <c r="D10" s="137"/>
      <c r="E10" s="138"/>
      <c r="F10" s="139"/>
    </row>
    <row r="11" spans="1:7" ht="15" customHeight="1" x14ac:dyDescent="0.35">
      <c r="A11" s="140" t="s">
        <v>4</v>
      </c>
      <c r="B11" s="141"/>
      <c r="C11" s="141"/>
      <c r="D11" s="137"/>
      <c r="E11" s="138"/>
      <c r="F11" s="139"/>
    </row>
    <row r="12" spans="1:7" ht="15" customHeight="1" x14ac:dyDescent="0.35">
      <c r="A12" s="140" t="s">
        <v>90</v>
      </c>
      <c r="B12" s="141"/>
      <c r="C12" s="141"/>
      <c r="D12" s="137"/>
      <c r="E12" s="138"/>
      <c r="F12" s="139"/>
    </row>
    <row r="13" spans="1:7" ht="15" customHeight="1" x14ac:dyDescent="0.35">
      <c r="A13" s="140" t="s">
        <v>24</v>
      </c>
      <c r="B13" s="141"/>
      <c r="C13" s="141"/>
      <c r="D13" s="137"/>
      <c r="E13" s="138"/>
      <c r="F13" s="139"/>
    </row>
    <row r="14" spans="1:7" ht="15" customHeight="1" x14ac:dyDescent="0.35">
      <c r="A14" s="140" t="s">
        <v>25</v>
      </c>
      <c r="B14" s="141"/>
      <c r="C14" s="141"/>
      <c r="D14" s="137"/>
      <c r="E14" s="138"/>
      <c r="F14" s="139"/>
    </row>
    <row r="15" spans="1:7" ht="10" customHeight="1" x14ac:dyDescent="0.35"/>
    <row r="16" spans="1:7" ht="15" customHeight="1" x14ac:dyDescent="0.35">
      <c r="A16" s="140" t="s">
        <v>52</v>
      </c>
      <c r="B16" s="141"/>
      <c r="C16" s="141"/>
      <c r="D16" s="137"/>
      <c r="E16" s="138"/>
      <c r="F16" s="139"/>
    </row>
    <row r="17" spans="1:7" ht="15" customHeight="1" x14ac:dyDescent="0.35">
      <c r="A17" s="140" t="s">
        <v>51</v>
      </c>
      <c r="B17" s="141"/>
      <c r="C17" s="141"/>
      <c r="D17" s="137"/>
      <c r="E17" s="138"/>
      <c r="F17" s="139"/>
    </row>
    <row r="18" spans="1:7" ht="15" customHeight="1" x14ac:dyDescent="0.35">
      <c r="A18" s="140" t="s">
        <v>46</v>
      </c>
      <c r="B18" s="141"/>
      <c r="C18" s="141"/>
      <c r="D18" s="137"/>
      <c r="E18" s="138"/>
      <c r="F18" s="139"/>
    </row>
    <row r="20" spans="1:7" ht="18.5" x14ac:dyDescent="0.45">
      <c r="A20" s="38" t="s">
        <v>89</v>
      </c>
      <c r="B20" s="38"/>
      <c r="C20" s="39"/>
      <c r="D20" s="39"/>
      <c r="E20" s="39"/>
      <c r="F20" s="39"/>
      <c r="G20" s="39"/>
    </row>
    <row r="21" spans="1:7" ht="15.65" customHeight="1" x14ac:dyDescent="0.35">
      <c r="A21" s="40"/>
      <c r="B21" s="40"/>
      <c r="C21" s="40"/>
      <c r="E21" s="41"/>
    </row>
    <row r="22" spans="1:7" ht="15.65" customHeight="1" x14ac:dyDescent="0.35">
      <c r="A22" s="150" t="s">
        <v>31</v>
      </c>
      <c r="B22" s="151"/>
      <c r="C22" s="152"/>
      <c r="D22" s="143"/>
      <c r="E22" s="144"/>
      <c r="F22" s="145"/>
    </row>
    <row r="23" spans="1:7" ht="15.65" customHeight="1" x14ac:dyDescent="0.35">
      <c r="A23" s="150" t="s">
        <v>32</v>
      </c>
      <c r="B23" s="151"/>
      <c r="C23" s="152"/>
      <c r="D23" s="143"/>
      <c r="E23" s="144"/>
      <c r="F23" s="145"/>
    </row>
    <row r="24" spans="1:7" ht="15.65" customHeight="1" x14ac:dyDescent="0.35">
      <c r="A24" s="150" t="s">
        <v>33</v>
      </c>
      <c r="B24" s="151"/>
      <c r="C24" s="152"/>
      <c r="D24" s="143"/>
      <c r="E24" s="144"/>
      <c r="F24" s="145"/>
    </row>
    <row r="25" spans="1:7" ht="15.65" customHeight="1" x14ac:dyDescent="0.35">
      <c r="A25" s="150" t="s">
        <v>34</v>
      </c>
      <c r="B25" s="151"/>
      <c r="C25" s="152"/>
      <c r="D25" s="143"/>
      <c r="E25" s="144"/>
      <c r="F25" s="145"/>
    </row>
    <row r="26" spans="1:7" ht="15.65" customHeight="1" x14ac:dyDescent="0.35">
      <c r="A26" s="150" t="s">
        <v>35</v>
      </c>
      <c r="B26" s="151"/>
      <c r="C26" s="152"/>
      <c r="D26" s="143"/>
      <c r="E26" s="144"/>
      <c r="F26" s="145"/>
    </row>
    <row r="27" spans="1:7" ht="15.65" customHeight="1" x14ac:dyDescent="0.35">
      <c r="A27" s="150" t="s">
        <v>36</v>
      </c>
      <c r="B27" s="151"/>
      <c r="C27" s="152"/>
      <c r="D27" s="143"/>
      <c r="E27" s="144"/>
      <c r="F27" s="145"/>
    </row>
    <row r="28" spans="1:7" ht="15.65" customHeight="1" x14ac:dyDescent="0.35">
      <c r="A28" s="150" t="s">
        <v>34</v>
      </c>
      <c r="B28" s="151"/>
      <c r="C28" s="152"/>
      <c r="D28" s="143"/>
      <c r="E28" s="144"/>
      <c r="F28" s="145"/>
    </row>
    <row r="29" spans="1:7" ht="15.65" customHeight="1" x14ac:dyDescent="0.35">
      <c r="A29" s="150" t="s">
        <v>35</v>
      </c>
      <c r="B29" s="151"/>
      <c r="C29" s="152"/>
      <c r="D29" s="143"/>
      <c r="E29" s="144"/>
      <c r="F29" s="145"/>
    </row>
    <row r="30" spans="1:7" ht="15.65" customHeight="1" x14ac:dyDescent="0.35">
      <c r="A30" s="150" t="s">
        <v>37</v>
      </c>
      <c r="B30" s="151"/>
      <c r="C30" s="152"/>
      <c r="D30" s="143"/>
      <c r="E30" s="144"/>
      <c r="F30" s="145"/>
    </row>
    <row r="31" spans="1:7" ht="15.65" customHeight="1" x14ac:dyDescent="0.35">
      <c r="E31" s="41"/>
    </row>
    <row r="32" spans="1:7" ht="18.649999999999999" customHeight="1" x14ac:dyDescent="0.45">
      <c r="A32" s="38" t="s">
        <v>8</v>
      </c>
      <c r="B32" s="38"/>
      <c r="C32" s="39"/>
      <c r="D32" s="39"/>
      <c r="E32" s="39"/>
      <c r="F32" s="39"/>
      <c r="G32" s="39"/>
    </row>
    <row r="33" spans="1:17" x14ac:dyDescent="0.35">
      <c r="L33" s="42"/>
      <c r="M33" s="42"/>
    </row>
    <row r="34" spans="1:17" ht="15" customHeight="1" x14ac:dyDescent="0.35">
      <c r="A34" s="43" t="s">
        <v>10</v>
      </c>
      <c r="B34" s="43"/>
      <c r="C34" s="44"/>
    </row>
    <row r="35" spans="1:17" ht="14.15" customHeight="1" x14ac:dyDescent="0.35">
      <c r="M35" s="131" t="s">
        <v>5</v>
      </c>
      <c r="N35" s="131"/>
      <c r="O35" s="131"/>
      <c r="P35" s="131"/>
      <c r="Q35" s="131"/>
    </row>
    <row r="36" spans="1:17" s="46" customFormat="1" ht="29" x14ac:dyDescent="0.35">
      <c r="A36" s="45" t="s">
        <v>20</v>
      </c>
      <c r="B36" s="45" t="s">
        <v>2</v>
      </c>
      <c r="C36" s="45" t="s">
        <v>3</v>
      </c>
      <c r="D36" s="45" t="s">
        <v>83</v>
      </c>
      <c r="E36" s="45" t="s">
        <v>86</v>
      </c>
      <c r="F36" s="45" t="s">
        <v>95</v>
      </c>
      <c r="G36" s="45" t="s">
        <v>96</v>
      </c>
      <c r="H36" s="45" t="s">
        <v>97</v>
      </c>
      <c r="I36" s="45" t="s">
        <v>98</v>
      </c>
      <c r="J36" s="45" t="s">
        <v>84</v>
      </c>
      <c r="M36" s="47">
        <v>2025</v>
      </c>
      <c r="N36" s="48">
        <v>2026</v>
      </c>
      <c r="O36" s="48">
        <v>2027</v>
      </c>
      <c r="P36" s="48">
        <v>2028</v>
      </c>
      <c r="Q36" s="48" t="s">
        <v>0</v>
      </c>
    </row>
    <row r="37" spans="1:17" x14ac:dyDescent="0.35">
      <c r="A37" s="119" t="s">
        <v>101</v>
      </c>
      <c r="B37" s="122">
        <v>1</v>
      </c>
      <c r="C37" s="125" t="s">
        <v>65</v>
      </c>
      <c r="D37" s="132" t="s">
        <v>82</v>
      </c>
      <c r="E37" s="49" t="s">
        <v>87</v>
      </c>
      <c r="F37" s="86"/>
      <c r="G37" s="86"/>
      <c r="H37" s="86"/>
      <c r="I37" s="86"/>
      <c r="J37" s="50">
        <f>J38*1.5</f>
        <v>65.25</v>
      </c>
      <c r="K37" s="51"/>
      <c r="L37" s="51"/>
      <c r="M37" s="135">
        <f>(F37*J37)+(F38*J38)</f>
        <v>0</v>
      </c>
      <c r="N37" s="135">
        <f>(G37*J37)+(G38*J38)</f>
        <v>0</v>
      </c>
      <c r="O37" s="135">
        <f>(H37*J37)+(H38*J38)</f>
        <v>0</v>
      </c>
      <c r="P37" s="135">
        <f>(I37*J37)+(I38*J38)</f>
        <v>0</v>
      </c>
      <c r="Q37" s="133">
        <f>SUM(M37:P37)</f>
        <v>0</v>
      </c>
    </row>
    <row r="38" spans="1:17" x14ac:dyDescent="0.35">
      <c r="A38" s="120"/>
      <c r="B38" s="123"/>
      <c r="C38" s="126"/>
      <c r="D38" s="132"/>
      <c r="E38" s="49" t="s">
        <v>88</v>
      </c>
      <c r="F38" s="86"/>
      <c r="G38" s="86"/>
      <c r="H38" s="86"/>
      <c r="I38" s="86"/>
      <c r="J38" s="50">
        <v>43.5</v>
      </c>
      <c r="K38" s="51"/>
      <c r="L38" s="51"/>
      <c r="M38" s="136"/>
      <c r="N38" s="136"/>
      <c r="O38" s="136"/>
      <c r="P38" s="136"/>
      <c r="Q38" s="134"/>
    </row>
    <row r="39" spans="1:17" x14ac:dyDescent="0.35">
      <c r="A39" s="120"/>
      <c r="B39" s="123"/>
      <c r="C39" s="126"/>
      <c r="D39" s="132" t="s">
        <v>81</v>
      </c>
      <c r="E39" s="49" t="s">
        <v>87</v>
      </c>
      <c r="F39" s="86"/>
      <c r="G39" s="86"/>
      <c r="H39" s="86"/>
      <c r="I39" s="86"/>
      <c r="J39" s="50">
        <f>J40*1.5</f>
        <v>92.445000000000007</v>
      </c>
      <c r="K39" s="51"/>
      <c r="L39" s="51"/>
      <c r="M39" s="135">
        <f t="shared" ref="M39" si="0">(F39*J39)+(F40*J40)</f>
        <v>0</v>
      </c>
      <c r="N39" s="135">
        <f t="shared" ref="N39" si="1">(G39*J39)+(G40*J40)</f>
        <v>0</v>
      </c>
      <c r="O39" s="135">
        <f t="shared" ref="O39" si="2">(H39*J39)+(H40*J40)</f>
        <v>0</v>
      </c>
      <c r="P39" s="135">
        <f t="shared" ref="P39" si="3">(I39*J39)+(I40*J40)</f>
        <v>0</v>
      </c>
      <c r="Q39" s="133">
        <f t="shared" ref="Q39" si="4">SUM(M39:P39)</f>
        <v>0</v>
      </c>
    </row>
    <row r="40" spans="1:17" x14ac:dyDescent="0.35">
      <c r="A40" s="121"/>
      <c r="B40" s="124"/>
      <c r="C40" s="127"/>
      <c r="D40" s="132"/>
      <c r="E40" s="49" t="s">
        <v>88</v>
      </c>
      <c r="F40" s="86"/>
      <c r="G40" s="86"/>
      <c r="H40" s="86"/>
      <c r="I40" s="86"/>
      <c r="J40" s="50">
        <v>61.63</v>
      </c>
      <c r="K40" s="51"/>
      <c r="L40" s="51"/>
      <c r="M40" s="136"/>
      <c r="N40" s="136"/>
      <c r="O40" s="136"/>
      <c r="P40" s="136"/>
      <c r="Q40" s="134"/>
    </row>
    <row r="41" spans="1:17" x14ac:dyDescent="0.35">
      <c r="A41" s="119" t="s">
        <v>101</v>
      </c>
      <c r="B41" s="122">
        <v>1</v>
      </c>
      <c r="C41" s="125" t="s">
        <v>66</v>
      </c>
      <c r="D41" s="132" t="s">
        <v>81</v>
      </c>
      <c r="E41" s="49" t="s">
        <v>87</v>
      </c>
      <c r="F41" s="86"/>
      <c r="G41" s="86"/>
      <c r="H41" s="86"/>
      <c r="I41" s="86"/>
      <c r="J41" s="50">
        <f>J42*1.5</f>
        <v>92.445000000000007</v>
      </c>
      <c r="K41" s="51"/>
      <c r="L41" s="51"/>
      <c r="M41" s="135">
        <f t="shared" ref="M41" si="5">(F41*J41)+(F42*J42)</f>
        <v>0</v>
      </c>
      <c r="N41" s="135">
        <f t="shared" ref="N41" si="6">(G41*J41)+(G42*J42)</f>
        <v>0</v>
      </c>
      <c r="O41" s="135">
        <f t="shared" ref="O41" si="7">(H41*J41)+(H42*J42)</f>
        <v>0</v>
      </c>
      <c r="P41" s="135">
        <f t="shared" ref="P41" si="8">(I41*J41)+(I42*J42)</f>
        <v>0</v>
      </c>
      <c r="Q41" s="133">
        <f t="shared" ref="Q41" si="9">SUM(M41:P41)</f>
        <v>0</v>
      </c>
    </row>
    <row r="42" spans="1:17" x14ac:dyDescent="0.35">
      <c r="A42" s="121"/>
      <c r="B42" s="124"/>
      <c r="C42" s="127"/>
      <c r="D42" s="132"/>
      <c r="E42" s="49" t="s">
        <v>88</v>
      </c>
      <c r="F42" s="86"/>
      <c r="G42" s="86"/>
      <c r="H42" s="86"/>
      <c r="I42" s="86"/>
      <c r="J42" s="50">
        <v>61.63</v>
      </c>
      <c r="K42" s="51"/>
      <c r="L42" s="51"/>
      <c r="M42" s="136"/>
      <c r="N42" s="136"/>
      <c r="O42" s="136"/>
      <c r="P42" s="136"/>
      <c r="Q42" s="134"/>
    </row>
    <row r="43" spans="1:17" x14ac:dyDescent="0.35">
      <c r="A43" s="119" t="s">
        <v>102</v>
      </c>
      <c r="B43" s="122">
        <v>2</v>
      </c>
      <c r="C43" s="125" t="s">
        <v>68</v>
      </c>
      <c r="D43" s="132" t="s">
        <v>82</v>
      </c>
      <c r="E43" s="49" t="s">
        <v>87</v>
      </c>
      <c r="F43" s="86"/>
      <c r="G43" s="86"/>
      <c r="H43" s="86"/>
      <c r="I43" s="86"/>
      <c r="J43" s="50">
        <f>J44*1.5</f>
        <v>65.25</v>
      </c>
      <c r="K43" s="51"/>
      <c r="L43" s="51"/>
      <c r="M43" s="135">
        <f t="shared" ref="M43" si="10">(F43*J43)+(F44*J44)</f>
        <v>0</v>
      </c>
      <c r="N43" s="135">
        <f t="shared" ref="N43" si="11">(G43*J43)+(G44*J44)</f>
        <v>0</v>
      </c>
      <c r="O43" s="135">
        <f t="shared" ref="O43" si="12">(H43*J43)+(H44*J44)</f>
        <v>0</v>
      </c>
      <c r="P43" s="135">
        <f t="shared" ref="P43" si="13">(I43*J43)+(I44*J44)</f>
        <v>0</v>
      </c>
      <c r="Q43" s="133">
        <f t="shared" ref="Q43" si="14">SUM(M43:P43)</f>
        <v>0</v>
      </c>
    </row>
    <row r="44" spans="1:17" x14ac:dyDescent="0.35">
      <c r="A44" s="120"/>
      <c r="B44" s="123"/>
      <c r="C44" s="126"/>
      <c r="D44" s="132"/>
      <c r="E44" s="49" t="s">
        <v>88</v>
      </c>
      <c r="F44" s="86"/>
      <c r="G44" s="86"/>
      <c r="H44" s="86"/>
      <c r="I44" s="86"/>
      <c r="J44" s="50">
        <v>43.5</v>
      </c>
      <c r="K44" s="51"/>
      <c r="L44" s="51"/>
      <c r="M44" s="136"/>
      <c r="N44" s="136"/>
      <c r="O44" s="136"/>
      <c r="P44" s="136"/>
      <c r="Q44" s="134"/>
    </row>
    <row r="45" spans="1:17" x14ac:dyDescent="0.35">
      <c r="A45" s="120"/>
      <c r="B45" s="123"/>
      <c r="C45" s="126"/>
      <c r="D45" s="132" t="s">
        <v>81</v>
      </c>
      <c r="E45" s="49" t="s">
        <v>87</v>
      </c>
      <c r="F45" s="86"/>
      <c r="G45" s="86"/>
      <c r="H45" s="86"/>
      <c r="I45" s="86"/>
      <c r="J45" s="50">
        <f>J46*1.5</f>
        <v>92.445000000000007</v>
      </c>
      <c r="K45" s="51"/>
      <c r="L45" s="51"/>
      <c r="M45" s="135">
        <f t="shared" ref="M45" si="15">(F45*J45)+(F46*J46)</f>
        <v>0</v>
      </c>
      <c r="N45" s="135">
        <f t="shared" ref="N45" si="16">(G45*J45)+(G46*J46)</f>
        <v>0</v>
      </c>
      <c r="O45" s="135">
        <f t="shared" ref="O45" si="17">(H45*J45)+(H46*J46)</f>
        <v>0</v>
      </c>
      <c r="P45" s="135">
        <f t="shared" ref="P45" si="18">(I45*J45)+(I46*J46)</f>
        <v>0</v>
      </c>
      <c r="Q45" s="133">
        <f t="shared" ref="Q45" si="19">SUM(M45:P45)</f>
        <v>0</v>
      </c>
    </row>
    <row r="46" spans="1:17" x14ac:dyDescent="0.35">
      <c r="A46" s="121"/>
      <c r="B46" s="124"/>
      <c r="C46" s="127"/>
      <c r="D46" s="132"/>
      <c r="E46" s="49" t="s">
        <v>88</v>
      </c>
      <c r="F46" s="86"/>
      <c r="G46" s="86"/>
      <c r="H46" s="86"/>
      <c r="I46" s="86"/>
      <c r="J46" s="50">
        <v>61.63</v>
      </c>
      <c r="K46" s="51"/>
      <c r="L46" s="51"/>
      <c r="M46" s="136"/>
      <c r="N46" s="136"/>
      <c r="O46" s="136"/>
      <c r="P46" s="136"/>
      <c r="Q46" s="134"/>
    </row>
    <row r="47" spans="1:17" x14ac:dyDescent="0.35">
      <c r="A47" s="119" t="s">
        <v>102</v>
      </c>
      <c r="B47" s="122">
        <v>2</v>
      </c>
      <c r="C47" s="125" t="s">
        <v>69</v>
      </c>
      <c r="D47" s="132" t="s">
        <v>82</v>
      </c>
      <c r="E47" s="49" t="s">
        <v>87</v>
      </c>
      <c r="F47" s="86"/>
      <c r="G47" s="86"/>
      <c r="H47" s="86"/>
      <c r="I47" s="86"/>
      <c r="J47" s="50">
        <f>J48*1.5</f>
        <v>65.25</v>
      </c>
      <c r="K47" s="51"/>
      <c r="L47" s="51"/>
      <c r="M47" s="135">
        <f t="shared" ref="M47" si="20">(F47*J47)+(F48*J48)</f>
        <v>0</v>
      </c>
      <c r="N47" s="135">
        <f t="shared" ref="N47" si="21">(G47*J47)+(G48*J48)</f>
        <v>0</v>
      </c>
      <c r="O47" s="135">
        <f t="shared" ref="O47" si="22">(H47*J47)+(H48*J48)</f>
        <v>0</v>
      </c>
      <c r="P47" s="135">
        <f t="shared" ref="P47" si="23">(I47*J47)+(I48*J48)</f>
        <v>0</v>
      </c>
      <c r="Q47" s="133">
        <f t="shared" ref="Q47" si="24">SUM(M47:P47)</f>
        <v>0</v>
      </c>
    </row>
    <row r="48" spans="1:17" x14ac:dyDescent="0.35">
      <c r="A48" s="120"/>
      <c r="B48" s="123"/>
      <c r="C48" s="126"/>
      <c r="D48" s="132"/>
      <c r="E48" s="49" t="s">
        <v>88</v>
      </c>
      <c r="F48" s="86"/>
      <c r="G48" s="86"/>
      <c r="H48" s="86"/>
      <c r="I48" s="86"/>
      <c r="J48" s="50">
        <v>43.5</v>
      </c>
      <c r="K48" s="51"/>
      <c r="L48" s="51"/>
      <c r="M48" s="136"/>
      <c r="N48" s="136"/>
      <c r="O48" s="136"/>
      <c r="P48" s="136"/>
      <c r="Q48" s="134"/>
    </row>
    <row r="49" spans="1:17" x14ac:dyDescent="0.35">
      <c r="A49" s="120"/>
      <c r="B49" s="123"/>
      <c r="C49" s="126"/>
      <c r="D49" s="132" t="s">
        <v>81</v>
      </c>
      <c r="E49" s="49" t="s">
        <v>87</v>
      </c>
      <c r="F49" s="86"/>
      <c r="G49" s="86"/>
      <c r="H49" s="86"/>
      <c r="I49" s="86"/>
      <c r="J49" s="50">
        <f>J50*1.5</f>
        <v>92.445000000000007</v>
      </c>
      <c r="K49" s="51"/>
      <c r="L49" s="51"/>
      <c r="M49" s="135">
        <f t="shared" ref="M49" si="25">(F49*J49)+(F50*J50)</f>
        <v>0</v>
      </c>
      <c r="N49" s="135">
        <f t="shared" ref="N49" si="26">(G49*J49)+(G50*J50)</f>
        <v>0</v>
      </c>
      <c r="O49" s="135">
        <f t="shared" ref="O49" si="27">(H49*J49)+(H50*J50)</f>
        <v>0</v>
      </c>
      <c r="P49" s="135">
        <f t="shared" ref="P49" si="28">(I49*J49)+(I50*J50)</f>
        <v>0</v>
      </c>
      <c r="Q49" s="133">
        <f t="shared" ref="Q49" si="29">SUM(M49:P49)</f>
        <v>0</v>
      </c>
    </row>
    <row r="50" spans="1:17" x14ac:dyDescent="0.35">
      <c r="A50" s="121"/>
      <c r="B50" s="124"/>
      <c r="C50" s="127"/>
      <c r="D50" s="132"/>
      <c r="E50" s="49" t="s">
        <v>88</v>
      </c>
      <c r="F50" s="86"/>
      <c r="G50" s="86"/>
      <c r="H50" s="86"/>
      <c r="I50" s="86"/>
      <c r="J50" s="50">
        <v>61.63</v>
      </c>
      <c r="K50" s="51"/>
      <c r="L50" s="51"/>
      <c r="M50" s="136"/>
      <c r="N50" s="136"/>
      <c r="O50" s="136"/>
      <c r="P50" s="136"/>
      <c r="Q50" s="134"/>
    </row>
    <row r="51" spans="1:17" x14ac:dyDescent="0.35">
      <c r="A51" s="119" t="s">
        <v>102</v>
      </c>
      <c r="B51" s="122">
        <v>2</v>
      </c>
      <c r="C51" s="125" t="s">
        <v>70</v>
      </c>
      <c r="D51" s="132" t="s">
        <v>82</v>
      </c>
      <c r="E51" s="49" t="s">
        <v>87</v>
      </c>
      <c r="F51" s="86"/>
      <c r="G51" s="86"/>
      <c r="H51" s="86"/>
      <c r="I51" s="86"/>
      <c r="J51" s="50">
        <f>J52*1.5</f>
        <v>65.25</v>
      </c>
      <c r="K51" s="51"/>
      <c r="L51" s="51"/>
      <c r="M51" s="135">
        <f t="shared" ref="M51" si="30">(F51*J51)+(F52*J52)</f>
        <v>0</v>
      </c>
      <c r="N51" s="135">
        <f t="shared" ref="N51" si="31">(G51*J51)+(G52*J52)</f>
        <v>0</v>
      </c>
      <c r="O51" s="135">
        <f t="shared" ref="O51" si="32">(H51*J51)+(H52*J52)</f>
        <v>0</v>
      </c>
      <c r="P51" s="135">
        <f t="shared" ref="P51" si="33">(I51*J51)+(I52*J52)</f>
        <v>0</v>
      </c>
      <c r="Q51" s="133">
        <f t="shared" ref="Q51" si="34">SUM(M51:P51)</f>
        <v>0</v>
      </c>
    </row>
    <row r="52" spans="1:17" x14ac:dyDescent="0.35">
      <c r="A52" s="120"/>
      <c r="B52" s="123"/>
      <c r="C52" s="126"/>
      <c r="D52" s="132"/>
      <c r="E52" s="49" t="s">
        <v>88</v>
      </c>
      <c r="F52" s="86"/>
      <c r="G52" s="86"/>
      <c r="H52" s="86"/>
      <c r="I52" s="86"/>
      <c r="J52" s="50">
        <v>43.5</v>
      </c>
      <c r="K52" s="51"/>
      <c r="L52" s="51"/>
      <c r="M52" s="136"/>
      <c r="N52" s="136"/>
      <c r="O52" s="136"/>
      <c r="P52" s="136"/>
      <c r="Q52" s="134"/>
    </row>
    <row r="53" spans="1:17" x14ac:dyDescent="0.35">
      <c r="A53" s="120"/>
      <c r="B53" s="123"/>
      <c r="C53" s="126"/>
      <c r="D53" s="132" t="s">
        <v>81</v>
      </c>
      <c r="E53" s="49" t="s">
        <v>87</v>
      </c>
      <c r="F53" s="86"/>
      <c r="G53" s="86"/>
      <c r="H53" s="86"/>
      <c r="I53" s="86"/>
      <c r="J53" s="50">
        <f>J54*1.5</f>
        <v>92.445000000000007</v>
      </c>
      <c r="K53" s="51"/>
      <c r="L53" s="51"/>
      <c r="M53" s="135">
        <f t="shared" ref="M53" si="35">(F53*J53)+(F54*J54)</f>
        <v>0</v>
      </c>
      <c r="N53" s="135">
        <f t="shared" ref="N53" si="36">(G53*J53)+(G54*J54)</f>
        <v>0</v>
      </c>
      <c r="O53" s="135">
        <f t="shared" ref="O53" si="37">(H53*J53)+(H54*J54)</f>
        <v>0</v>
      </c>
      <c r="P53" s="135">
        <f t="shared" ref="P53" si="38">(I53*J53)+(I54*J54)</f>
        <v>0</v>
      </c>
      <c r="Q53" s="133">
        <f t="shared" ref="Q53" si="39">SUM(M53:P53)</f>
        <v>0</v>
      </c>
    </row>
    <row r="54" spans="1:17" x14ac:dyDescent="0.35">
      <c r="A54" s="121"/>
      <c r="B54" s="124"/>
      <c r="C54" s="127"/>
      <c r="D54" s="132"/>
      <c r="E54" s="49" t="s">
        <v>88</v>
      </c>
      <c r="F54" s="86"/>
      <c r="G54" s="86"/>
      <c r="H54" s="86"/>
      <c r="I54" s="86"/>
      <c r="J54" s="50">
        <v>61.63</v>
      </c>
      <c r="K54" s="51"/>
      <c r="L54" s="51"/>
      <c r="M54" s="136"/>
      <c r="N54" s="136"/>
      <c r="O54" s="136"/>
      <c r="P54" s="136"/>
      <c r="Q54" s="134"/>
    </row>
    <row r="55" spans="1:17" x14ac:dyDescent="0.35">
      <c r="A55" s="119" t="s">
        <v>103</v>
      </c>
      <c r="B55" s="122">
        <v>3</v>
      </c>
      <c r="C55" s="125" t="s">
        <v>71</v>
      </c>
      <c r="D55" s="132" t="s">
        <v>82</v>
      </c>
      <c r="E55" s="49" t="s">
        <v>87</v>
      </c>
      <c r="F55" s="86"/>
      <c r="G55" s="86"/>
      <c r="H55" s="86"/>
      <c r="I55" s="86"/>
      <c r="J55" s="50">
        <f>J56*1.5</f>
        <v>65.25</v>
      </c>
      <c r="M55" s="135">
        <f t="shared" ref="M55" si="40">(F55*J55)+(F56*J56)</f>
        <v>0</v>
      </c>
      <c r="N55" s="135">
        <f t="shared" ref="N55" si="41">(G55*J55)+(G56*J56)</f>
        <v>0</v>
      </c>
      <c r="O55" s="135">
        <f t="shared" ref="O55" si="42">(H55*J55)+(H56*J56)</f>
        <v>0</v>
      </c>
      <c r="P55" s="135">
        <f t="shared" ref="P55" si="43">(I55*J55)+(I56*J56)</f>
        <v>0</v>
      </c>
      <c r="Q55" s="133">
        <f t="shared" ref="Q55" si="44">SUM(M55:P55)</f>
        <v>0</v>
      </c>
    </row>
    <row r="56" spans="1:17" x14ac:dyDescent="0.35">
      <c r="A56" s="120"/>
      <c r="B56" s="123"/>
      <c r="C56" s="126"/>
      <c r="D56" s="132"/>
      <c r="E56" s="49" t="s">
        <v>88</v>
      </c>
      <c r="F56" s="86"/>
      <c r="G56" s="86"/>
      <c r="H56" s="86"/>
      <c r="I56" s="86"/>
      <c r="J56" s="50">
        <v>43.5</v>
      </c>
      <c r="M56" s="136"/>
      <c r="N56" s="136"/>
      <c r="O56" s="136"/>
      <c r="P56" s="136"/>
      <c r="Q56" s="134"/>
    </row>
    <row r="57" spans="1:17" x14ac:dyDescent="0.35">
      <c r="A57" s="120"/>
      <c r="B57" s="123"/>
      <c r="C57" s="126"/>
      <c r="D57" s="149" t="s">
        <v>81</v>
      </c>
      <c r="E57" s="49" t="s">
        <v>87</v>
      </c>
      <c r="F57" s="86"/>
      <c r="G57" s="86"/>
      <c r="H57" s="86"/>
      <c r="I57" s="86"/>
      <c r="J57" s="50">
        <f>J58*1.5</f>
        <v>92.445000000000007</v>
      </c>
      <c r="M57" s="135">
        <f t="shared" ref="M57" si="45">(F57*J57)+(F58*J58)</f>
        <v>0</v>
      </c>
      <c r="N57" s="135">
        <f t="shared" ref="N57" si="46">(G57*J57)+(G58*J58)</f>
        <v>0</v>
      </c>
      <c r="O57" s="135">
        <f t="shared" ref="O57" si="47">(H57*J57)+(H58*J58)</f>
        <v>0</v>
      </c>
      <c r="P57" s="135">
        <f t="shared" ref="P57" si="48">(I57*J57)+(I58*J58)</f>
        <v>0</v>
      </c>
      <c r="Q57" s="133">
        <f t="shared" ref="Q57" si="49">SUM(M57:P57)</f>
        <v>0</v>
      </c>
    </row>
    <row r="58" spans="1:17" x14ac:dyDescent="0.35">
      <c r="A58" s="121"/>
      <c r="B58" s="124"/>
      <c r="C58" s="127"/>
      <c r="D58" s="149"/>
      <c r="E58" s="49" t="s">
        <v>88</v>
      </c>
      <c r="F58" s="86"/>
      <c r="G58" s="86"/>
      <c r="H58" s="86"/>
      <c r="I58" s="86"/>
      <c r="J58" s="50">
        <v>61.63</v>
      </c>
      <c r="M58" s="136"/>
      <c r="N58" s="136"/>
      <c r="O58" s="136"/>
      <c r="P58" s="136"/>
      <c r="Q58" s="134"/>
    </row>
    <row r="59" spans="1:17" x14ac:dyDescent="0.35">
      <c r="A59" s="128" t="s">
        <v>12</v>
      </c>
      <c r="B59" s="128"/>
      <c r="C59" s="128"/>
      <c r="D59" s="128"/>
      <c r="E59" s="128"/>
      <c r="F59" s="128"/>
      <c r="G59" s="128"/>
      <c r="H59" s="129"/>
      <c r="I59" s="129"/>
      <c r="J59" s="129"/>
      <c r="K59" s="129"/>
      <c r="L59" s="130"/>
      <c r="M59" s="53">
        <f>SUM(M37:M58)</f>
        <v>0</v>
      </c>
      <c r="N59" s="53">
        <f>SUM(N37:N58)</f>
        <v>0</v>
      </c>
      <c r="O59" s="53">
        <f>SUM(O37:O58)</f>
        <v>0</v>
      </c>
      <c r="P59" s="53">
        <f>SUM(P37:P58)</f>
        <v>0</v>
      </c>
      <c r="Q59" s="54">
        <f>SUM(Q37:Q57)</f>
        <v>0</v>
      </c>
    </row>
    <row r="60" spans="1:17" x14ac:dyDescent="0.35">
      <c r="C60" s="55"/>
      <c r="I60" s="52"/>
    </row>
    <row r="61" spans="1:17" ht="25" x14ac:dyDescent="0.35">
      <c r="A61" s="56" t="s">
        <v>67</v>
      </c>
      <c r="B61" s="88"/>
      <c r="G61" s="57"/>
      <c r="I61" s="52"/>
    </row>
    <row r="62" spans="1:17" x14ac:dyDescent="0.35">
      <c r="A62" s="58"/>
      <c r="B62" s="58"/>
      <c r="M62" s="42"/>
      <c r="N62" s="42"/>
    </row>
    <row r="63" spans="1:17" ht="27.75" customHeight="1" x14ac:dyDescent="0.35">
      <c r="A63" s="59" t="s">
        <v>80</v>
      </c>
      <c r="B63" s="60">
        <f>M59+B61</f>
        <v>0</v>
      </c>
      <c r="C63" s="43"/>
    </row>
    <row r="64" spans="1:17" x14ac:dyDescent="0.35">
      <c r="H64" s="61"/>
    </row>
    <row r="65" spans="1:9" ht="15.5" x14ac:dyDescent="0.35">
      <c r="A65" s="43" t="s">
        <v>11</v>
      </c>
      <c r="B65" s="43"/>
    </row>
    <row r="66" spans="1:9" ht="16.5" customHeight="1" x14ac:dyDescent="0.35"/>
    <row r="67" spans="1:9" s="64" customFormat="1" ht="21" customHeight="1" x14ac:dyDescent="0.35">
      <c r="A67" s="45" t="s">
        <v>20</v>
      </c>
      <c r="B67" s="45" t="s">
        <v>2</v>
      </c>
      <c r="C67" s="45" t="s">
        <v>3</v>
      </c>
      <c r="D67" s="62" t="s">
        <v>1</v>
      </c>
      <c r="E67" s="63">
        <v>2025</v>
      </c>
      <c r="F67" s="63">
        <v>2026</v>
      </c>
      <c r="G67" s="63">
        <v>2027</v>
      </c>
      <c r="H67" s="63">
        <v>2028</v>
      </c>
      <c r="I67" s="63" t="s">
        <v>0</v>
      </c>
    </row>
    <row r="68" spans="1:9" ht="40" customHeight="1" x14ac:dyDescent="0.35">
      <c r="A68" s="89" t="s">
        <v>102</v>
      </c>
      <c r="B68" s="65">
        <v>2</v>
      </c>
      <c r="C68" s="66" t="s">
        <v>99</v>
      </c>
      <c r="D68" s="87"/>
      <c r="E68" s="87"/>
      <c r="F68" s="87"/>
      <c r="G68" s="87"/>
      <c r="H68" s="90"/>
      <c r="I68" s="67">
        <f>E68+F68+G68+H68</f>
        <v>0</v>
      </c>
    </row>
    <row r="69" spans="1:9" ht="47.5" customHeight="1" x14ac:dyDescent="0.35">
      <c r="A69" s="89" t="s">
        <v>103</v>
      </c>
      <c r="B69" s="65">
        <v>3</v>
      </c>
      <c r="C69" s="66" t="s">
        <v>100</v>
      </c>
      <c r="D69" s="87"/>
      <c r="E69" s="87"/>
      <c r="F69" s="87"/>
      <c r="G69" s="87"/>
      <c r="H69" s="90"/>
      <c r="I69" s="67">
        <f t="shared" ref="I69:I73" si="50">E69+F69+G69+H69</f>
        <v>0</v>
      </c>
    </row>
    <row r="70" spans="1:9" x14ac:dyDescent="0.35">
      <c r="A70" s="89" t="s">
        <v>103</v>
      </c>
      <c r="B70" s="65">
        <v>3</v>
      </c>
      <c r="C70" s="66" t="s">
        <v>72</v>
      </c>
      <c r="D70" s="87"/>
      <c r="E70" s="87"/>
      <c r="F70" s="87"/>
      <c r="G70" s="87"/>
      <c r="H70" s="87"/>
      <c r="I70" s="67">
        <f t="shared" si="50"/>
        <v>0</v>
      </c>
    </row>
    <row r="71" spans="1:9" ht="25" x14ac:dyDescent="0.35">
      <c r="A71" s="65" t="s">
        <v>104</v>
      </c>
      <c r="B71" s="65">
        <v>4</v>
      </c>
      <c r="C71" s="66" t="s">
        <v>74</v>
      </c>
      <c r="D71" s="87"/>
      <c r="E71" s="87"/>
      <c r="F71" s="87"/>
      <c r="G71" s="87"/>
      <c r="H71" s="87"/>
      <c r="I71" s="67">
        <f t="shared" si="50"/>
        <v>0</v>
      </c>
    </row>
    <row r="72" spans="1:9" x14ac:dyDescent="0.35">
      <c r="A72" s="89" t="s">
        <v>104</v>
      </c>
      <c r="B72" s="68">
        <v>4</v>
      </c>
      <c r="C72" s="69" t="s">
        <v>75</v>
      </c>
      <c r="D72" s="87"/>
      <c r="E72" s="87"/>
      <c r="F72" s="87"/>
      <c r="G72" s="87"/>
      <c r="H72" s="87"/>
      <c r="I72" s="67">
        <f t="shared" si="50"/>
        <v>0</v>
      </c>
    </row>
    <row r="73" spans="1:9" x14ac:dyDescent="0.35">
      <c r="A73" s="146" t="s">
        <v>0</v>
      </c>
      <c r="B73" s="147"/>
      <c r="C73" s="147"/>
      <c r="D73" s="148"/>
      <c r="E73" s="70">
        <f t="shared" ref="E73:H73" si="51">SUM(E68:E72)</f>
        <v>0</v>
      </c>
      <c r="F73" s="70">
        <f t="shared" si="51"/>
        <v>0</v>
      </c>
      <c r="G73" s="70">
        <f t="shared" si="51"/>
        <v>0</v>
      </c>
      <c r="H73" s="70">
        <f t="shared" si="51"/>
        <v>0</v>
      </c>
      <c r="I73" s="70">
        <f t="shared" si="50"/>
        <v>0</v>
      </c>
    </row>
    <row r="74" spans="1:9" x14ac:dyDescent="0.35">
      <c r="A74" s="72"/>
      <c r="B74" s="72"/>
      <c r="C74" s="72"/>
      <c r="D74" s="72"/>
      <c r="E74" s="72"/>
      <c r="F74" s="72"/>
      <c r="G74" s="72"/>
      <c r="H74" s="73"/>
    </row>
    <row r="75" spans="1:9" ht="37.5" x14ac:dyDescent="0.35">
      <c r="A75" s="56" t="s">
        <v>73</v>
      </c>
      <c r="B75" s="88"/>
      <c r="D75" s="118" t="s">
        <v>106</v>
      </c>
      <c r="E75" s="118"/>
      <c r="F75" s="118"/>
      <c r="G75" s="118"/>
      <c r="H75" s="118"/>
      <c r="I75" s="118"/>
    </row>
    <row r="76" spans="1:9" x14ac:dyDescent="0.35">
      <c r="D76" s="118"/>
      <c r="E76" s="118"/>
      <c r="F76" s="118"/>
      <c r="G76" s="118"/>
      <c r="H76" s="118"/>
      <c r="I76" s="118"/>
    </row>
    <row r="77" spans="1:9" ht="39" customHeight="1" x14ac:dyDescent="0.35">
      <c r="A77" s="59" t="s">
        <v>85</v>
      </c>
      <c r="B77" s="60">
        <f>F73+B75</f>
        <v>0</v>
      </c>
      <c r="D77" s="118"/>
      <c r="E77" s="118"/>
      <c r="F77" s="118"/>
      <c r="G77" s="118"/>
      <c r="H77" s="118"/>
      <c r="I77" s="118"/>
    </row>
    <row r="79" spans="1:9" ht="18.5" x14ac:dyDescent="0.45">
      <c r="A79" s="38" t="s">
        <v>9</v>
      </c>
      <c r="B79" s="38"/>
      <c r="C79" s="38"/>
      <c r="D79" s="38"/>
      <c r="E79" s="38"/>
      <c r="F79" s="38"/>
      <c r="G79" s="38"/>
      <c r="H79" s="38"/>
    </row>
    <row r="81" spans="1:6" x14ac:dyDescent="0.35">
      <c r="B81" s="74">
        <v>2025</v>
      </c>
      <c r="C81" s="74">
        <v>2026</v>
      </c>
      <c r="D81" s="74">
        <v>2027</v>
      </c>
      <c r="E81" s="74">
        <v>2028</v>
      </c>
      <c r="F81" s="71" t="s">
        <v>0</v>
      </c>
    </row>
    <row r="82" spans="1:6" s="64" customFormat="1" x14ac:dyDescent="0.35">
      <c r="A82" s="75" t="s">
        <v>6</v>
      </c>
      <c r="B82" s="76">
        <f>M59</f>
        <v>0</v>
      </c>
      <c r="C82" s="76">
        <f>N59</f>
        <v>0</v>
      </c>
      <c r="D82" s="76">
        <f>O59</f>
        <v>0</v>
      </c>
      <c r="E82" s="76">
        <f>P59</f>
        <v>0</v>
      </c>
      <c r="F82" s="77">
        <f>SUM(B82:E82)</f>
        <v>0</v>
      </c>
    </row>
    <row r="83" spans="1:6" s="64" customFormat="1" x14ac:dyDescent="0.35">
      <c r="A83" s="75" t="s">
        <v>7</v>
      </c>
      <c r="B83" s="76">
        <f>E73</f>
        <v>0</v>
      </c>
      <c r="C83" s="76">
        <f t="shared" ref="C83:E83" si="52">F73</f>
        <v>0</v>
      </c>
      <c r="D83" s="76">
        <f t="shared" si="52"/>
        <v>0</v>
      </c>
      <c r="E83" s="76">
        <f t="shared" si="52"/>
        <v>0</v>
      </c>
      <c r="F83" s="77">
        <f>SUM(B83:E83)</f>
        <v>0</v>
      </c>
    </row>
    <row r="84" spans="1:6" s="64" customFormat="1" ht="29" x14ac:dyDescent="0.35">
      <c r="A84" s="78" t="s">
        <v>59</v>
      </c>
      <c r="B84" s="77">
        <f t="shared" ref="B84:F84" si="53">SUM(B82:B83)</f>
        <v>0</v>
      </c>
      <c r="C84" s="77">
        <f t="shared" si="53"/>
        <v>0</v>
      </c>
      <c r="D84" s="77">
        <f t="shared" si="53"/>
        <v>0</v>
      </c>
      <c r="E84" s="77">
        <f t="shared" si="53"/>
        <v>0</v>
      </c>
      <c r="F84" s="79">
        <f t="shared" si="53"/>
        <v>0</v>
      </c>
    </row>
    <row r="85" spans="1:6" s="64" customFormat="1" x14ac:dyDescent="0.35"/>
    <row r="86" spans="1:6" s="64" customFormat="1" ht="22.5" customHeight="1" x14ac:dyDescent="0.35">
      <c r="A86" s="80" t="s">
        <v>62</v>
      </c>
      <c r="B86" s="81">
        <f>+B84*8%</f>
        <v>0</v>
      </c>
      <c r="C86" s="81">
        <f>+C84*8%</f>
        <v>0</v>
      </c>
      <c r="D86" s="81">
        <f t="shared" ref="D86:F86" si="54">+D84*8%</f>
        <v>0</v>
      </c>
      <c r="E86" s="81">
        <f t="shared" si="54"/>
        <v>0</v>
      </c>
      <c r="F86" s="82">
        <f t="shared" si="54"/>
        <v>0</v>
      </c>
    </row>
    <row r="87" spans="1:6" s="64" customFormat="1" ht="14.5" customHeight="1" x14ac:dyDescent="0.35"/>
    <row r="88" spans="1:6" s="64" customFormat="1" ht="29" x14ac:dyDescent="0.35">
      <c r="A88" s="83" t="s">
        <v>56</v>
      </c>
      <c r="B88" s="84">
        <f>B84+B86</f>
        <v>0</v>
      </c>
      <c r="C88" s="84">
        <f t="shared" ref="C88:F88" si="55">C84+C86</f>
        <v>0</v>
      </c>
      <c r="D88" s="84">
        <f t="shared" si="55"/>
        <v>0</v>
      </c>
      <c r="E88" s="84">
        <f t="shared" si="55"/>
        <v>0</v>
      </c>
      <c r="F88" s="85">
        <f t="shared" si="55"/>
        <v>0</v>
      </c>
    </row>
  </sheetData>
  <sheetProtection algorithmName="SHA-512" hashValue="sfpt7wvugLFh4r8JjB7bDaGbfCBdIdH4XUu3IzZ77oOrSidf9AZjYYOfepPapzmvgXXYQdY2OW3mU6H/KbN3vA==" saltValue="8hhrw4oTbaijYnz/QO8vOQ==" spinCount="100000" sheet="1" objects="1" scenarios="1"/>
  <mergeCells count="132">
    <mergeCell ref="Q57:Q58"/>
    <mergeCell ref="M57:M58"/>
    <mergeCell ref="N57:N58"/>
    <mergeCell ref="O57:O58"/>
    <mergeCell ref="P57:P58"/>
    <mergeCell ref="Q53:Q54"/>
    <mergeCell ref="M55:M56"/>
    <mergeCell ref="N55:N56"/>
    <mergeCell ref="O55:O56"/>
    <mergeCell ref="P55:P56"/>
    <mergeCell ref="Q55:Q56"/>
    <mergeCell ref="M53:M54"/>
    <mergeCell ref="N53:N54"/>
    <mergeCell ref="O53:O54"/>
    <mergeCell ref="P53:P54"/>
    <mergeCell ref="Q49:Q50"/>
    <mergeCell ref="M51:M52"/>
    <mergeCell ref="N51:N52"/>
    <mergeCell ref="O51:O52"/>
    <mergeCell ref="P51:P52"/>
    <mergeCell ref="Q51:Q52"/>
    <mergeCell ref="M49:M50"/>
    <mergeCell ref="N49:N50"/>
    <mergeCell ref="O49:O50"/>
    <mergeCell ref="P49:P50"/>
    <mergeCell ref="Q45:Q46"/>
    <mergeCell ref="M47:M48"/>
    <mergeCell ref="N47:N48"/>
    <mergeCell ref="O47:O48"/>
    <mergeCell ref="P47:P48"/>
    <mergeCell ref="Q47:Q48"/>
    <mergeCell ref="M45:M46"/>
    <mergeCell ref="N45:N46"/>
    <mergeCell ref="O45:O46"/>
    <mergeCell ref="P45:P46"/>
    <mergeCell ref="P39:P40"/>
    <mergeCell ref="Q39:Q40"/>
    <mergeCell ref="M37:M38"/>
    <mergeCell ref="N37:N38"/>
    <mergeCell ref="O37:O38"/>
    <mergeCell ref="P37:P38"/>
    <mergeCell ref="Q41:Q42"/>
    <mergeCell ref="M43:M44"/>
    <mergeCell ref="N43:N44"/>
    <mergeCell ref="O43:O44"/>
    <mergeCell ref="P43:P44"/>
    <mergeCell ref="Q43:Q44"/>
    <mergeCell ref="M41:M42"/>
    <mergeCell ref="N41:N42"/>
    <mergeCell ref="O41:O42"/>
    <mergeCell ref="P41:P42"/>
    <mergeCell ref="O39:O40"/>
    <mergeCell ref="A73:D73"/>
    <mergeCell ref="A12:C12"/>
    <mergeCell ref="D12:F12"/>
    <mergeCell ref="A9:C9"/>
    <mergeCell ref="D9:F9"/>
    <mergeCell ref="A10:C10"/>
    <mergeCell ref="D10:F10"/>
    <mergeCell ref="D53:D54"/>
    <mergeCell ref="D55:D56"/>
    <mergeCell ref="D57:D58"/>
    <mergeCell ref="A22:C22"/>
    <mergeCell ref="A23:C23"/>
    <mergeCell ref="A24:C24"/>
    <mergeCell ref="A25:C25"/>
    <mergeCell ref="A26:C26"/>
    <mergeCell ref="A27:C27"/>
    <mergeCell ref="A28:C28"/>
    <mergeCell ref="A29:C29"/>
    <mergeCell ref="A30:C30"/>
    <mergeCell ref="D22:F22"/>
    <mergeCell ref="D23:F23"/>
    <mergeCell ref="C41:C42"/>
    <mergeCell ref="B41:B42"/>
    <mergeCell ref="A41:A42"/>
    <mergeCell ref="D47:D48"/>
    <mergeCell ref="D49:D50"/>
    <mergeCell ref="D51:D52"/>
    <mergeCell ref="D24:F24"/>
    <mergeCell ref="D25:F25"/>
    <mergeCell ref="D26:F26"/>
    <mergeCell ref="D27:F27"/>
    <mergeCell ref="D28:F28"/>
    <mergeCell ref="D43:D44"/>
    <mergeCell ref="D45:D46"/>
    <mergeCell ref="D29:F29"/>
    <mergeCell ref="D30:F30"/>
    <mergeCell ref="A8:C8"/>
    <mergeCell ref="D8:F8"/>
    <mergeCell ref="A5:C5"/>
    <mergeCell ref="A6:C6"/>
    <mergeCell ref="A7:C7"/>
    <mergeCell ref="D5:F5"/>
    <mergeCell ref="D6:F6"/>
    <mergeCell ref="D7:F7"/>
    <mergeCell ref="D14:F14"/>
    <mergeCell ref="D18:F18"/>
    <mergeCell ref="A14:C14"/>
    <mergeCell ref="A16:C16"/>
    <mergeCell ref="A17:C17"/>
    <mergeCell ref="A18:C18"/>
    <mergeCell ref="D17:F17"/>
    <mergeCell ref="D16:F16"/>
    <mergeCell ref="D11:F11"/>
    <mergeCell ref="D13:F13"/>
    <mergeCell ref="A11:C11"/>
    <mergeCell ref="A13:C13"/>
    <mergeCell ref="D75:I77"/>
    <mergeCell ref="A55:A58"/>
    <mergeCell ref="B55:B58"/>
    <mergeCell ref="C55:C58"/>
    <mergeCell ref="A47:A50"/>
    <mergeCell ref="B47:B50"/>
    <mergeCell ref="C47:C50"/>
    <mergeCell ref="A59:L59"/>
    <mergeCell ref="M35:Q35"/>
    <mergeCell ref="A51:A54"/>
    <mergeCell ref="B51:B54"/>
    <mergeCell ref="C51:C54"/>
    <mergeCell ref="C43:C46"/>
    <mergeCell ref="B43:B46"/>
    <mergeCell ref="A43:A46"/>
    <mergeCell ref="D37:D38"/>
    <mergeCell ref="D39:D40"/>
    <mergeCell ref="D41:D42"/>
    <mergeCell ref="A37:A40"/>
    <mergeCell ref="C37:C40"/>
    <mergeCell ref="B37:B40"/>
    <mergeCell ref="Q37:Q38"/>
    <mergeCell ref="M39:M40"/>
    <mergeCell ref="N39:N40"/>
  </mergeCells>
  <phoneticPr fontId="28" type="noConversion"/>
  <conditionalFormatting sqref="D82:E82 F68:H72">
    <cfRule type="expression" dxfId="0" priority="15">
      <formula>#REF!="Annuel"</formula>
    </cfRule>
  </conditionalFormatting>
  <dataValidations count="1">
    <dataValidation type="list" allowBlank="1" showInputMessage="1" showErrorMessage="1" sqref="F7:F10" xr:uid="{00000000-0002-0000-0100-000000000000}">
      <formula1>#REF!</formula1>
    </dataValidation>
  </dataValidations>
  <pageMargins left="0.7" right="0.7" top="0.75" bottom="0.75" header="0.3" footer="0.3"/>
  <pageSetup paperSize="9" orientation="portrait" r:id="rId1"/>
  <ignoredErrors>
    <ignoredError sqref="M37:P58"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2:I33"/>
  <sheetViews>
    <sheetView topLeftCell="A13" workbookViewId="0">
      <selection activeCell="J33" sqref="J33"/>
    </sheetView>
  </sheetViews>
  <sheetFormatPr baseColWidth="10" defaultRowHeight="14.5" x14ac:dyDescent="0.35"/>
  <cols>
    <col min="4" max="4" width="16.453125" customWidth="1"/>
    <col min="7" max="7" width="10.81640625" style="6"/>
    <col min="9" max="9" width="53.1796875" customWidth="1"/>
  </cols>
  <sheetData>
    <row r="2" spans="1:9" ht="21" x14ac:dyDescent="0.5">
      <c r="A2" s="7" t="s">
        <v>13</v>
      </c>
      <c r="B2" s="5"/>
      <c r="C2" s="5"/>
    </row>
    <row r="4" spans="1:9" x14ac:dyDescent="0.35">
      <c r="B4" s="8" t="s">
        <v>16</v>
      </c>
      <c r="C4" s="8" t="s">
        <v>17</v>
      </c>
      <c r="D4" s="8" t="s">
        <v>18</v>
      </c>
      <c r="E4" s="8" t="s">
        <v>19</v>
      </c>
      <c r="F4" s="8" t="s">
        <v>20</v>
      </c>
      <c r="G4" s="12" t="s">
        <v>21</v>
      </c>
      <c r="H4" s="8" t="s">
        <v>22</v>
      </c>
      <c r="I4" s="8" t="s">
        <v>23</v>
      </c>
    </row>
    <row r="5" spans="1:9" x14ac:dyDescent="0.35">
      <c r="B5" s="1" t="s">
        <v>15</v>
      </c>
      <c r="C5" s="1">
        <f>'Formulaire de demande'!$E$45</f>
        <v>0</v>
      </c>
      <c r="D5" s="1" t="s">
        <v>28</v>
      </c>
      <c r="E5" s="1"/>
      <c r="F5" s="1" t="str">
        <f>LEFT('Formulaire de demande'!$E$16,10)</f>
        <v>0</v>
      </c>
      <c r="G5" s="2">
        <f>'Annexe financière '!B82</f>
        <v>0</v>
      </c>
      <c r="H5" s="1">
        <v>1</v>
      </c>
      <c r="I5" s="1" t="e">
        <f>CONCATENATE('Formulaire de demande'!$H$6,'Formulaire de demande'!$H$12,"  arbitr. 2025 - tranche 2025 - ",'Formulaire de demande'!$E$15)</f>
        <v>#REF!</v>
      </c>
    </row>
    <row r="6" spans="1:9" x14ac:dyDescent="0.35">
      <c r="B6" s="1" t="s">
        <v>15</v>
      </c>
      <c r="C6" s="1">
        <f>'Formulaire de demande'!$E$45</f>
        <v>0</v>
      </c>
      <c r="D6" s="1" t="s">
        <v>27</v>
      </c>
      <c r="E6" s="1"/>
      <c r="F6" s="1" t="str">
        <f>LEFT('Formulaire de demande'!$E$16,10)</f>
        <v>0</v>
      </c>
      <c r="G6" s="2">
        <f>'Annexe financière '!B83</f>
        <v>0</v>
      </c>
      <c r="H6" s="1">
        <v>1</v>
      </c>
      <c r="I6" s="1" t="e">
        <f>CONCATENATE('Formulaire de demande'!$H$6,'Formulaire de demande'!$H$12,"  arbitr. 2025 - tranche 2025 - ",'Formulaire de demande'!$E$15)</f>
        <v>#REF!</v>
      </c>
    </row>
    <row r="7" spans="1:9" x14ac:dyDescent="0.35">
      <c r="B7" s="3"/>
      <c r="C7" s="3"/>
      <c r="D7" s="3"/>
      <c r="E7" s="3"/>
      <c r="F7" s="3"/>
      <c r="G7" s="13"/>
      <c r="H7" s="3"/>
      <c r="I7" s="3"/>
    </row>
    <row r="8" spans="1:9" x14ac:dyDescent="0.35">
      <c r="B8" s="1" t="s">
        <v>15</v>
      </c>
      <c r="C8" s="1" t="s">
        <v>40</v>
      </c>
      <c r="D8" s="1" t="s">
        <v>27</v>
      </c>
      <c r="E8" s="1" t="s">
        <v>26</v>
      </c>
      <c r="F8" s="1" t="str">
        <f>LEFT('Annexe financière '!$F$17,10)</f>
        <v/>
      </c>
      <c r="G8" s="2">
        <f>'Annexe financière '!B86</f>
        <v>0</v>
      </c>
      <c r="H8" s="1">
        <v>1</v>
      </c>
      <c r="I8" s="1" t="str">
        <f>CONCATENATE("IP/ arbitrage 2025/ tranche 2025- FG ",'Annexe financière '!F6)</f>
        <v xml:space="preserve">IP/ arbitrage 2025/ tranche 2025- FG </v>
      </c>
    </row>
    <row r="10" spans="1:9" ht="21" x14ac:dyDescent="0.5">
      <c r="A10" s="7" t="s">
        <v>14</v>
      </c>
      <c r="B10" s="5"/>
      <c r="C10" s="5"/>
    </row>
    <row r="12" spans="1:9" x14ac:dyDescent="0.35">
      <c r="B12" s="8" t="s">
        <v>16</v>
      </c>
      <c r="C12" s="8" t="s">
        <v>17</v>
      </c>
      <c r="D12" s="8" t="s">
        <v>18</v>
      </c>
      <c r="E12" s="8" t="s">
        <v>19</v>
      </c>
      <c r="F12" s="8" t="s">
        <v>20</v>
      </c>
      <c r="G12" s="12" t="s">
        <v>21</v>
      </c>
      <c r="H12" s="8" t="s">
        <v>22</v>
      </c>
      <c r="I12" s="8" t="s">
        <v>23</v>
      </c>
    </row>
    <row r="13" spans="1:9" x14ac:dyDescent="0.35">
      <c r="B13" s="1" t="s">
        <v>15</v>
      </c>
      <c r="C13" s="1">
        <f>'Formulaire de demande'!$E$45</f>
        <v>0</v>
      </c>
      <c r="D13" s="1" t="s">
        <v>28</v>
      </c>
      <c r="E13" s="1"/>
      <c r="F13" s="1" t="str">
        <f>LEFT('Formulaire de demande'!$E$16,10)</f>
        <v>0</v>
      </c>
      <c r="G13" s="2">
        <f>'Annexe financière '!C82</f>
        <v>0</v>
      </c>
      <c r="H13" s="1">
        <v>1</v>
      </c>
      <c r="I13" s="1" t="e">
        <f>CONCATENATE('Formulaire de demande'!$H$6,'Formulaire de demande'!$H$12,"  arbitr. 2025 - tranche 2026 - ",'Formulaire de demande'!$E$15)</f>
        <v>#REF!</v>
      </c>
    </row>
    <row r="14" spans="1:9" x14ac:dyDescent="0.35">
      <c r="B14" s="1" t="s">
        <v>15</v>
      </c>
      <c r="C14" s="1">
        <f>'Formulaire de demande'!$E$45</f>
        <v>0</v>
      </c>
      <c r="D14" s="1" t="s">
        <v>27</v>
      </c>
      <c r="E14" s="1"/>
      <c r="F14" s="1" t="str">
        <f>LEFT('Formulaire de demande'!$E$16,10)</f>
        <v>0</v>
      </c>
      <c r="G14" s="2">
        <f>'Annexe financière '!C83</f>
        <v>0</v>
      </c>
      <c r="H14" s="1">
        <v>1</v>
      </c>
      <c r="I14" s="1" t="e">
        <f>CONCATENATE('Formulaire de demande'!$H$6,'Formulaire de demande'!$H$12,"  arbitr. 2025 - tranche 2026 - ",'Formulaire de demande'!$E$15)</f>
        <v>#REF!</v>
      </c>
    </row>
    <row r="16" spans="1:9" x14ac:dyDescent="0.35">
      <c r="B16" s="1" t="s">
        <v>15</v>
      </c>
      <c r="C16" s="1" t="s">
        <v>40</v>
      </c>
      <c r="D16" s="1" t="s">
        <v>27</v>
      </c>
      <c r="E16" s="1" t="s">
        <v>26</v>
      </c>
      <c r="F16" s="1" t="str">
        <f>LEFT('Annexe financière '!$F$17,10)</f>
        <v/>
      </c>
      <c r="G16" s="2">
        <f>'Annexe financière '!C86</f>
        <v>0</v>
      </c>
      <c r="H16" s="1">
        <v>1</v>
      </c>
      <c r="I16" s="1" t="str">
        <f>CONCATENATE("IP/ arbitrage 2025/ tranche 2026- FG ",'Annexe financière '!F16)</f>
        <v xml:space="preserve">IP/ arbitrage 2025/ tranche 2026- FG </v>
      </c>
    </row>
    <row r="19" spans="1:9" ht="21" x14ac:dyDescent="0.5">
      <c r="A19" s="7" t="s">
        <v>29</v>
      </c>
      <c r="B19" s="5"/>
      <c r="C19" s="5"/>
    </row>
    <row r="21" spans="1:9" x14ac:dyDescent="0.35">
      <c r="B21" s="8" t="s">
        <v>16</v>
      </c>
      <c r="C21" s="8" t="s">
        <v>17</v>
      </c>
      <c r="D21" s="8" t="s">
        <v>18</v>
      </c>
      <c r="E21" s="8" t="s">
        <v>19</v>
      </c>
      <c r="F21" s="8" t="s">
        <v>20</v>
      </c>
      <c r="G21" s="12" t="s">
        <v>21</v>
      </c>
      <c r="H21" s="8" t="s">
        <v>22</v>
      </c>
      <c r="I21" s="8" t="s">
        <v>23</v>
      </c>
    </row>
    <row r="22" spans="1:9" x14ac:dyDescent="0.35">
      <c r="B22" s="1" t="s">
        <v>15</v>
      </c>
      <c r="C22" s="1">
        <f>'Formulaire de demande'!$E$45</f>
        <v>0</v>
      </c>
      <c r="D22" s="1" t="s">
        <v>28</v>
      </c>
      <c r="E22" s="1"/>
      <c r="F22" s="1" t="str">
        <f>LEFT('Formulaire de demande'!$E$16,10)</f>
        <v>0</v>
      </c>
      <c r="G22" s="2">
        <f>'Annexe financière '!D82</f>
        <v>0</v>
      </c>
      <c r="H22" s="1">
        <v>1</v>
      </c>
      <c r="I22" s="1" t="e">
        <f>CONCATENATE('Formulaire de demande'!$H$6,'Formulaire de demande'!$H$12,"  arbitr. 2025 - tranche 2027 - ",'Formulaire de demande'!$E$15)</f>
        <v>#REF!</v>
      </c>
    </row>
    <row r="23" spans="1:9" x14ac:dyDescent="0.35">
      <c r="B23" s="1" t="s">
        <v>15</v>
      </c>
      <c r="C23" s="1">
        <f>'Formulaire de demande'!$E$45</f>
        <v>0</v>
      </c>
      <c r="D23" s="1" t="s">
        <v>27</v>
      </c>
      <c r="E23" s="1"/>
      <c r="F23" s="1" t="str">
        <f>LEFT('Formulaire de demande'!$E$16,10)</f>
        <v>0</v>
      </c>
      <c r="G23" s="2">
        <f>'Annexe financière '!D83</f>
        <v>0</v>
      </c>
      <c r="H23" s="1">
        <v>1</v>
      </c>
      <c r="I23" s="1" t="e">
        <f>CONCATENATE('Formulaire de demande'!$H$6,'Formulaire de demande'!$H$12,"  arbitr. 2025 - tranche 2027 - ",'Formulaire de demande'!$E$15)</f>
        <v>#REF!</v>
      </c>
    </row>
    <row r="25" spans="1:9" x14ac:dyDescent="0.35">
      <c r="B25" s="1" t="s">
        <v>15</v>
      </c>
      <c r="C25" s="1" t="s">
        <v>40</v>
      </c>
      <c r="D25" s="1" t="s">
        <v>27</v>
      </c>
      <c r="E25" s="1" t="s">
        <v>26</v>
      </c>
      <c r="F25" s="1" t="str">
        <f>LEFT('Annexe financière '!$F$17,10)</f>
        <v/>
      </c>
      <c r="G25" s="2">
        <f>'Annexe financière '!D86</f>
        <v>0</v>
      </c>
      <c r="H25" s="1">
        <v>1</v>
      </c>
      <c r="I25" s="1" t="e">
        <f>CONCATENATE("IP/ arbitrage 2025/ tranche 2027- FG ",'Annexe financière '!#REF!)</f>
        <v>#REF!</v>
      </c>
    </row>
    <row r="27" spans="1:9" ht="21" x14ac:dyDescent="0.5">
      <c r="A27" s="7" t="s">
        <v>30</v>
      </c>
      <c r="B27" s="5"/>
      <c r="C27" s="5"/>
    </row>
    <row r="29" spans="1:9" x14ac:dyDescent="0.35">
      <c r="B29" s="8" t="s">
        <v>16</v>
      </c>
      <c r="C29" s="8" t="s">
        <v>17</v>
      </c>
      <c r="D29" s="8" t="s">
        <v>18</v>
      </c>
      <c r="E29" s="8" t="s">
        <v>19</v>
      </c>
      <c r="F29" s="8" t="s">
        <v>20</v>
      </c>
      <c r="G29" s="12" t="s">
        <v>21</v>
      </c>
      <c r="H29" s="8" t="s">
        <v>22</v>
      </c>
      <c r="I29" s="8" t="s">
        <v>23</v>
      </c>
    </row>
    <row r="30" spans="1:9" x14ac:dyDescent="0.35">
      <c r="B30" s="1" t="s">
        <v>15</v>
      </c>
      <c r="C30" s="1">
        <f>'Formulaire de demande'!$E$45</f>
        <v>0</v>
      </c>
      <c r="D30" s="1" t="s">
        <v>28</v>
      </c>
      <c r="E30" s="1"/>
      <c r="F30" s="1" t="str">
        <f>LEFT('Formulaire de demande'!$E$16,10)</f>
        <v>0</v>
      </c>
      <c r="G30" s="2">
        <f>'Annexe financière '!E82</f>
        <v>0</v>
      </c>
      <c r="H30" s="1">
        <v>1</v>
      </c>
      <c r="I30" s="1" t="e">
        <f>CONCATENATE('Formulaire de demande'!$H$6,'Formulaire de demande'!$H$12,"  arbitr. 2025 - tranche 2028 - ",'Formulaire de demande'!$E$15)</f>
        <v>#REF!</v>
      </c>
    </row>
    <row r="31" spans="1:9" x14ac:dyDescent="0.35">
      <c r="B31" s="1" t="s">
        <v>15</v>
      </c>
      <c r="C31" s="1">
        <f>'Formulaire de demande'!$E$45</f>
        <v>0</v>
      </c>
      <c r="D31" s="1" t="s">
        <v>27</v>
      </c>
      <c r="E31" s="1"/>
      <c r="F31" s="1" t="str">
        <f>LEFT('Formulaire de demande'!$E$16,10)</f>
        <v>0</v>
      </c>
      <c r="G31" s="2">
        <f>'Annexe financière '!E83</f>
        <v>0</v>
      </c>
      <c r="H31" s="1">
        <v>1</v>
      </c>
      <c r="I31" s="1" t="e">
        <f>CONCATENATE('Formulaire de demande'!$H$6,'Formulaire de demande'!$H$12,"  arbitr. 2025 - tranche 2028 - ",'Formulaire de demande'!$E$15)</f>
        <v>#REF!</v>
      </c>
    </row>
    <row r="33" spans="2:9" x14ac:dyDescent="0.35">
      <c r="B33" s="1" t="s">
        <v>15</v>
      </c>
      <c r="C33" s="1" t="s">
        <v>40</v>
      </c>
      <c r="D33" s="1" t="s">
        <v>27</v>
      </c>
      <c r="E33" s="1" t="s">
        <v>26</v>
      </c>
      <c r="F33" s="1" t="str">
        <f>LEFT('Annexe financière '!$F$17,10)</f>
        <v/>
      </c>
      <c r="G33" s="2">
        <f>'Annexe financière '!D95</f>
        <v>0</v>
      </c>
      <c r="H33" s="1">
        <v>1</v>
      </c>
      <c r="I33" s="1" t="str">
        <f>CONCATENATE("IP/ arbitrage 2025/ tranche 2028- FG ",'Annexe financière '!F64)</f>
        <v xml:space="preserve">IP/ arbitrage 2025/ tranche 2028- FG </v>
      </c>
    </row>
  </sheetData>
  <sheetProtection algorithmName="SHA-512" hashValue="wZWdmePHXns8BbTdhWkL1UkNCVPNAVMQhIGs7sIimZJRtIvmcQ6doRTqW6QavDhd/XRuS1xjemxbrfHV+lt2og==" saltValue="S8Ii/tQ8xQvdNCg6G00AA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Formulaire de demande</vt:lpstr>
      <vt:lpstr>Annexe financière </vt:lpstr>
      <vt:lpstr>Saisie SIFAC</vt:lpstr>
      <vt:lpstr>'Formulaire de demande'!Zone_d_impression</vt:lpstr>
    </vt:vector>
  </TitlesOfParts>
  <Company>Université P &amp; M Curie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HOUSSET Florence</dc:creator>
  <cp:lastModifiedBy>BUSI Eleonora</cp:lastModifiedBy>
  <cp:lastPrinted>2025-02-20T14:30:27Z</cp:lastPrinted>
  <dcterms:created xsi:type="dcterms:W3CDTF">2024-05-16T06:51:56Z</dcterms:created>
  <dcterms:modified xsi:type="dcterms:W3CDTF">2025-03-05T13:29:55Z</dcterms:modified>
</cp:coreProperties>
</file>